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f-fuj\Desktop\外部開口部リスト修正分\1016作成分\"/>
    </mc:Choice>
  </mc:AlternateContent>
  <xr:revisionPtr revIDLastSave="0" documentId="13_ncr:1_{58837D0C-6DDE-49E6-BCDF-A5BA9EF78638}" xr6:coauthVersionLast="47" xr6:coauthVersionMax="47" xr10:uidLastSave="{00000000-0000-0000-0000-000000000000}"/>
  <bookViews>
    <workbookView xWindow="-110" yWindow="-110" windowWidth="19420" windowHeight="10300" tabRatio="751" xr2:uid="{00000000-000D-0000-FFFF-FFFF00000000}"/>
  </bookViews>
  <sheets>
    <sheet name="確認リスト　原紙" sheetId="48" r:id="rId1"/>
    <sheet name="サッシ建具とガラスの組み合わせ（大部分がガラス)" sheetId="44" r:id="rId2"/>
    <sheet name="建具とガラスの組み合わせ（ドア等）" sheetId="45" r:id="rId3"/>
    <sheet name="二重窓" sheetId="46" r:id="rId4"/>
    <sheet name="作業シート" sheetId="52" state="hidden" r:id="rId5"/>
    <sheet name="プルダウン項目" sheetId="26" state="hidden" r:id="rId6"/>
    <sheet name=" データシート" sheetId="51" state="hidden" r:id="rId7"/>
    <sheet name="マスターシート（ドア)" sheetId="40" state="hidden" r:id="rId8"/>
    <sheet name="建具仕様番号" sheetId="29" state="hidden" r:id="rId9"/>
  </sheets>
  <definedNames>
    <definedName name="_xlnm._FilterDatabase" localSheetId="0" hidden="1">'確認リスト　原紙'!$S$18:$S$46</definedName>
    <definedName name="_xlnm._FilterDatabase" localSheetId="2" hidden="1">'建具とガラスの組み合わせ（ドア等）'!$A$6:$K$113</definedName>
    <definedName name="_xlnm.Print_Area" localSheetId="1">'サッシ建具とガラスの組み合わせ（大部分がガラス)'!$C$3:$K$65</definedName>
    <definedName name="_xlnm.Print_Area" localSheetId="0">'確認リスト　原紙'!$A$1:$AA$52</definedName>
    <definedName name="_xlnm.Print_Area" localSheetId="2">'建具とガラスの組み合わせ（ドア等）'!$A$1:$J$118</definedName>
    <definedName name="_xlnm.Print_Titles" localSheetId="1">'サッシ建具とガラスの組み合わせ（大部分がガラス)'!$5:$6</definedName>
    <definedName name="_xlnm.Print_Titles" localSheetId="2">'建具とガラスの組み合わせ（ドア等）'!$6:$6</definedName>
    <definedName name="アルミＰＧ">建具仕様番号!$B$4</definedName>
    <definedName name="アルミＳＧ">建具仕様番号!$B$5</definedName>
    <definedName name="アルミＳＧ_樹脂内窓">建具仕様番号!$B$6</definedName>
    <definedName name="アルミ樹脂複合">建具仕様番号!$B$2</definedName>
    <definedName name="アルミ熱遮断構造">建具仕様番号!$B$3</definedName>
    <definedName name="アルミ木複合">建具仕様番号!$B$8</definedName>
    <definedName name="ドア１">建具仕様番号!$B$9</definedName>
    <definedName name="ドア２">建具仕様番号!$B$10</definedName>
    <definedName name="ドア３">建具仕様番号!$B$11</definedName>
    <definedName name="ドア４">建具仕様番号!$B$12</definedName>
    <definedName name="樹脂">建具仕様番号!$B$1</definedName>
    <definedName name="木製">建具仕様番号!$B$7</definedName>
  </definedNames>
  <calcPr calcId="191029"/>
</workbook>
</file>

<file path=xl/calcChain.xml><?xml version="1.0" encoding="utf-8"?>
<calcChain xmlns="http://schemas.openxmlformats.org/spreadsheetml/2006/main">
  <c r="X38" i="48" l="1"/>
  <c r="X37" i="48"/>
  <c r="X36" i="48"/>
  <c r="X35" i="48"/>
  <c r="X34" i="48"/>
  <c r="X33" i="48"/>
  <c r="X32" i="48"/>
  <c r="X31" i="48"/>
  <c r="X30" i="48"/>
  <c r="X29" i="48"/>
  <c r="X28" i="48"/>
  <c r="X27" i="48"/>
  <c r="X26" i="48"/>
  <c r="X25" i="48"/>
  <c r="X24" i="48"/>
  <c r="X23" i="48"/>
  <c r="X22" i="48"/>
  <c r="X21" i="48"/>
  <c r="X20" i="48"/>
  <c r="X19" i="48"/>
  <c r="X18" i="48"/>
  <c r="A1" i="51"/>
  <c r="U46" i="48"/>
  <c r="U45" i="48"/>
  <c r="U44" i="48"/>
  <c r="W37" i="48"/>
  <c r="W36" i="48"/>
  <c r="W28" i="48"/>
  <c r="U38" i="48"/>
  <c r="U37" i="48"/>
  <c r="U36" i="48"/>
  <c r="U33" i="48"/>
  <c r="A46" i="52"/>
  <c r="F46" i="52" s="1"/>
  <c r="A44" i="52"/>
  <c r="B44" i="52" s="1"/>
  <c r="T44" i="48" s="1"/>
  <c r="A45" i="52"/>
  <c r="E45" i="52" s="1"/>
  <c r="A4" i="51"/>
  <c r="A5" i="51"/>
  <c r="A6" i="51"/>
  <c r="A7" i="51"/>
  <c r="A8" i="51"/>
  <c r="A9" i="51"/>
  <c r="A10" i="5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41" i="51"/>
  <c r="A42" i="51"/>
  <c r="A43" i="51"/>
  <c r="A44" i="51"/>
  <c r="A45" i="51"/>
  <c r="A46" i="51"/>
  <c r="A47" i="51"/>
  <c r="A48" i="51"/>
  <c r="A49" i="51"/>
  <c r="A50" i="51"/>
  <c r="A51" i="51"/>
  <c r="A52" i="51"/>
  <c r="A53" i="51"/>
  <c r="A54" i="51"/>
  <c r="A55" i="51"/>
  <c r="A56" i="51"/>
  <c r="A57" i="51"/>
  <c r="A58" i="51"/>
  <c r="A59" i="51"/>
  <c r="A60" i="51"/>
  <c r="A61" i="51"/>
  <c r="A62" i="51"/>
  <c r="A63" i="51"/>
  <c r="A64" i="51"/>
  <c r="A65" i="51"/>
  <c r="A66" i="51"/>
  <c r="A67" i="51"/>
  <c r="A68" i="51"/>
  <c r="A69" i="51"/>
  <c r="A70" i="51"/>
  <c r="A71" i="51"/>
  <c r="A72" i="51"/>
  <c r="A73" i="51"/>
  <c r="A74" i="51"/>
  <c r="A75" i="51"/>
  <c r="A76" i="51"/>
  <c r="A77" i="51"/>
  <c r="A78" i="51"/>
  <c r="A79" i="51"/>
  <c r="A80" i="51"/>
  <c r="A81" i="51"/>
  <c r="A82" i="51"/>
  <c r="A83" i="51"/>
  <c r="A84" i="51"/>
  <c r="A85" i="51"/>
  <c r="A86" i="51"/>
  <c r="A87" i="51"/>
  <c r="A88" i="51"/>
  <c r="A89" i="51"/>
  <c r="A90" i="51"/>
  <c r="A91" i="51"/>
  <c r="A92" i="51"/>
  <c r="A93" i="51"/>
  <c r="A94" i="51"/>
  <c r="A95" i="51"/>
  <c r="A96" i="51"/>
  <c r="A97" i="51"/>
  <c r="A98" i="51"/>
  <c r="A99" i="51"/>
  <c r="A100" i="51"/>
  <c r="A101" i="51"/>
  <c r="A102" i="51"/>
  <c r="A103" i="51"/>
  <c r="A104" i="51"/>
  <c r="A105" i="51"/>
  <c r="A106" i="51"/>
  <c r="A107" i="51"/>
  <c r="A108" i="51"/>
  <c r="A109" i="51"/>
  <c r="A110" i="51"/>
  <c r="A111" i="51"/>
  <c r="A112" i="51"/>
  <c r="A113" i="51"/>
  <c r="A114" i="51"/>
  <c r="A115" i="51"/>
  <c r="A116" i="51"/>
  <c r="A117" i="51"/>
  <c r="A118" i="51"/>
  <c r="A119" i="51"/>
  <c r="A120" i="51"/>
  <c r="A121" i="51"/>
  <c r="A122" i="51"/>
  <c r="A123" i="51"/>
  <c r="A124" i="51"/>
  <c r="A125" i="51"/>
  <c r="A126" i="51"/>
  <c r="A127" i="51"/>
  <c r="A128" i="51"/>
  <c r="A129" i="51"/>
  <c r="A130" i="51"/>
  <c r="A131" i="51"/>
  <c r="A132" i="51"/>
  <c r="A133" i="51"/>
  <c r="A134" i="51"/>
  <c r="A135" i="51"/>
  <c r="A136" i="51"/>
  <c r="A137" i="51"/>
  <c r="A138" i="51"/>
  <c r="A139" i="51"/>
  <c r="A140" i="51"/>
  <c r="A141" i="51"/>
  <c r="A142" i="51"/>
  <c r="A143" i="51"/>
  <c r="A144" i="51"/>
  <c r="A145" i="51"/>
  <c r="A146" i="51"/>
  <c r="A147" i="51"/>
  <c r="A148" i="51"/>
  <c r="A149" i="51"/>
  <c r="A150" i="51"/>
  <c r="A151" i="51"/>
  <c r="A152" i="51"/>
  <c r="A153" i="51"/>
  <c r="A154" i="51"/>
  <c r="A155" i="51"/>
  <c r="A156" i="51"/>
  <c r="A157" i="51"/>
  <c r="A158" i="51"/>
  <c r="A159" i="51"/>
  <c r="A160" i="51"/>
  <c r="A161" i="51"/>
  <c r="A162" i="51"/>
  <c r="A163" i="51"/>
  <c r="A164" i="51"/>
  <c r="A165" i="51"/>
  <c r="A166" i="51"/>
  <c r="A167" i="51"/>
  <c r="A168" i="51"/>
  <c r="A169" i="51"/>
  <c r="A170" i="51"/>
  <c r="A171" i="51"/>
  <c r="A172" i="51"/>
  <c r="A173" i="51"/>
  <c r="A174" i="51"/>
  <c r="A175" i="51"/>
  <c r="A176" i="51"/>
  <c r="A177" i="51"/>
  <c r="A178" i="51"/>
  <c r="A179" i="51"/>
  <c r="A180" i="51"/>
  <c r="A181" i="51"/>
  <c r="A182" i="51"/>
  <c r="A183" i="51"/>
  <c r="A184" i="51"/>
  <c r="A185" i="51"/>
  <c r="A186" i="51"/>
  <c r="A187" i="51"/>
  <c r="A188" i="51"/>
  <c r="A189" i="51"/>
  <c r="A190" i="51"/>
  <c r="A191" i="51"/>
  <c r="A192" i="51"/>
  <c r="A193" i="51"/>
  <c r="A194" i="51"/>
  <c r="A195" i="51"/>
  <c r="A196" i="51"/>
  <c r="A197" i="51"/>
  <c r="A198" i="51"/>
  <c r="A199" i="51"/>
  <c r="A200" i="51"/>
  <c r="A201" i="51"/>
  <c r="A202" i="51"/>
  <c r="A203" i="51"/>
  <c r="A204" i="51"/>
  <c r="A205" i="51"/>
  <c r="A206" i="51"/>
  <c r="A207" i="51"/>
  <c r="A208" i="51"/>
  <c r="A209" i="51"/>
  <c r="A210" i="51"/>
  <c r="A211" i="51"/>
  <c r="A212" i="51"/>
  <c r="A213" i="51"/>
  <c r="A214" i="51"/>
  <c r="A215" i="51"/>
  <c r="A216" i="51"/>
  <c r="A217" i="51"/>
  <c r="A218" i="51"/>
  <c r="A219" i="51"/>
  <c r="A220" i="51"/>
  <c r="A221" i="51"/>
  <c r="A222" i="51"/>
  <c r="A223" i="51"/>
  <c r="A224" i="51"/>
  <c r="A225" i="51"/>
  <c r="A226" i="51"/>
  <c r="A227" i="51"/>
  <c r="A228" i="51"/>
  <c r="A229" i="51"/>
  <c r="A230" i="51"/>
  <c r="A231" i="51"/>
  <c r="A232" i="51"/>
  <c r="A233" i="51"/>
  <c r="A234" i="51"/>
  <c r="A235" i="51"/>
  <c r="A236" i="51"/>
  <c r="A237" i="51"/>
  <c r="A238" i="51"/>
  <c r="A239" i="51"/>
  <c r="A240" i="51"/>
  <c r="A241" i="51"/>
  <c r="A242" i="51"/>
  <c r="A243" i="51"/>
  <c r="A244" i="51"/>
  <c r="A245" i="51"/>
  <c r="A246" i="51"/>
  <c r="A247" i="51"/>
  <c r="A248" i="51"/>
  <c r="A249" i="51"/>
  <c r="A250" i="51"/>
  <c r="A251" i="51"/>
  <c r="A252" i="51"/>
  <c r="A253" i="51"/>
  <c r="A254" i="51"/>
  <c r="A255" i="51"/>
  <c r="A256" i="51"/>
  <c r="A257" i="51"/>
  <c r="A258" i="51"/>
  <c r="A259" i="51"/>
  <c r="A260" i="51"/>
  <c r="A261" i="51"/>
  <c r="A262" i="51"/>
  <c r="A263" i="51"/>
  <c r="A264" i="51"/>
  <c r="A265" i="51"/>
  <c r="A266" i="51"/>
  <c r="A267" i="51"/>
  <c r="A268" i="51"/>
  <c r="A269" i="51"/>
  <c r="A270" i="51"/>
  <c r="A271" i="51"/>
  <c r="A272" i="51"/>
  <c r="A273" i="51"/>
  <c r="A274" i="51"/>
  <c r="A275" i="51"/>
  <c r="A276" i="51"/>
  <c r="A277" i="51"/>
  <c r="A278" i="51"/>
  <c r="A279" i="51"/>
  <c r="A280" i="51"/>
  <c r="A281" i="51"/>
  <c r="A282" i="51"/>
  <c r="A283" i="51"/>
  <c r="A284" i="51"/>
  <c r="A285" i="51"/>
  <c r="A286" i="51"/>
  <c r="A287" i="51"/>
  <c r="A288" i="51"/>
  <c r="A289" i="51"/>
  <c r="A290" i="51"/>
  <c r="A291" i="51"/>
  <c r="A292" i="51"/>
  <c r="A293" i="51"/>
  <c r="A294" i="51"/>
  <c r="A295" i="51"/>
  <c r="A296" i="51"/>
  <c r="A297" i="51"/>
  <c r="A298" i="51"/>
  <c r="A299" i="51"/>
  <c r="A300" i="51"/>
  <c r="A301" i="51"/>
  <c r="A302" i="51"/>
  <c r="A303" i="51"/>
  <c r="A304" i="51"/>
  <c r="A305" i="51"/>
  <c r="A306" i="51"/>
  <c r="A307" i="51"/>
  <c r="A308" i="51"/>
  <c r="A309" i="51"/>
  <c r="A310" i="51"/>
  <c r="A311" i="51"/>
  <c r="A312" i="51"/>
  <c r="A313" i="51"/>
  <c r="A314" i="51"/>
  <c r="A315" i="51"/>
  <c r="A316" i="51"/>
  <c r="A317" i="51"/>
  <c r="A318" i="51"/>
  <c r="A319" i="51"/>
  <c r="A320" i="51"/>
  <c r="A321" i="51"/>
  <c r="A322" i="51"/>
  <c r="A323" i="51"/>
  <c r="A324" i="51"/>
  <c r="A325" i="51"/>
  <c r="A326" i="51"/>
  <c r="A327" i="51"/>
  <c r="A328" i="51"/>
  <c r="A329" i="51"/>
  <c r="A330" i="51"/>
  <c r="A331" i="51"/>
  <c r="A332" i="51"/>
  <c r="A333" i="51"/>
  <c r="A334" i="51"/>
  <c r="A335" i="51"/>
  <c r="A336" i="51"/>
  <c r="A337" i="51"/>
  <c r="A338" i="51"/>
  <c r="A339" i="51"/>
  <c r="A340" i="51"/>
  <c r="A341" i="51"/>
  <c r="A342" i="51"/>
  <c r="A343" i="51"/>
  <c r="A344" i="51"/>
  <c r="A345" i="51"/>
  <c r="A346" i="51"/>
  <c r="A347" i="51"/>
  <c r="A348" i="51"/>
  <c r="A349" i="51"/>
  <c r="A350" i="51"/>
  <c r="A351" i="51"/>
  <c r="A352" i="51"/>
  <c r="A353" i="51"/>
  <c r="A354" i="51"/>
  <c r="A355" i="51"/>
  <c r="A356" i="51"/>
  <c r="A357" i="51"/>
  <c r="A358" i="51"/>
  <c r="A359" i="51"/>
  <c r="A360" i="51"/>
  <c r="A361" i="51"/>
  <c r="A362" i="51"/>
  <c r="A363" i="51"/>
  <c r="A364" i="51"/>
  <c r="A365" i="51"/>
  <c r="A366" i="51"/>
  <c r="A367" i="51"/>
  <c r="A368" i="51"/>
  <c r="A369" i="51"/>
  <c r="A370" i="51"/>
  <c r="A371" i="51"/>
  <c r="A372" i="51"/>
  <c r="A373" i="51"/>
  <c r="A374" i="51"/>
  <c r="A375" i="51"/>
  <c r="A376" i="51"/>
  <c r="A377" i="51"/>
  <c r="A378" i="51"/>
  <c r="A379" i="51"/>
  <c r="A380" i="51"/>
  <c r="A381" i="51"/>
  <c r="A382" i="51"/>
  <c r="A383" i="51"/>
  <c r="A384" i="51"/>
  <c r="A385" i="51"/>
  <c r="A386" i="51"/>
  <c r="A387" i="51"/>
  <c r="A388" i="51"/>
  <c r="A389" i="51"/>
  <c r="A390" i="51"/>
  <c r="A391" i="51"/>
  <c r="A392" i="51"/>
  <c r="A393" i="51"/>
  <c r="A394" i="51"/>
  <c r="A395" i="51"/>
  <c r="A396" i="51"/>
  <c r="A397" i="51"/>
  <c r="A398" i="51"/>
  <c r="A399" i="51"/>
  <c r="A400" i="51"/>
  <c r="A401" i="51"/>
  <c r="A402" i="51"/>
  <c r="A403" i="51"/>
  <c r="A404" i="51"/>
  <c r="A405" i="51"/>
  <c r="A406" i="51"/>
  <c r="A407" i="51"/>
  <c r="A408" i="51"/>
  <c r="A409" i="51"/>
  <c r="A410" i="51"/>
  <c r="A411" i="51"/>
  <c r="A412" i="51"/>
  <c r="A413" i="51"/>
  <c r="A414" i="51"/>
  <c r="A415" i="51"/>
  <c r="A416" i="51"/>
  <c r="A417" i="51"/>
  <c r="A418" i="51"/>
  <c r="A419" i="51"/>
  <c r="A420" i="51"/>
  <c r="A421" i="51"/>
  <c r="A422" i="51"/>
  <c r="A423" i="51"/>
  <c r="A424" i="51"/>
  <c r="A425" i="51"/>
  <c r="A426" i="51"/>
  <c r="A427" i="51"/>
  <c r="A428" i="51"/>
  <c r="A429" i="51"/>
  <c r="A430" i="51"/>
  <c r="A431" i="51"/>
  <c r="A432" i="51"/>
  <c r="A433" i="51"/>
  <c r="A434" i="51"/>
  <c r="A435" i="51"/>
  <c r="A436" i="51"/>
  <c r="A437" i="51"/>
  <c r="A438" i="51"/>
  <c r="A439" i="51"/>
  <c r="A440" i="51"/>
  <c r="A441" i="51"/>
  <c r="A442" i="51"/>
  <c r="A443" i="51"/>
  <c r="A444" i="51"/>
  <c r="A445" i="51"/>
  <c r="A446" i="51"/>
  <c r="A447" i="51"/>
  <c r="A448" i="51"/>
  <c r="A449" i="51"/>
  <c r="A450" i="51"/>
  <c r="A451" i="51"/>
  <c r="A452" i="51"/>
  <c r="A453" i="51"/>
  <c r="A454" i="51"/>
  <c r="A455" i="51"/>
  <c r="A456" i="51"/>
  <c r="A457" i="51"/>
  <c r="A458" i="51"/>
  <c r="A459" i="51"/>
  <c r="A460" i="51"/>
  <c r="A461" i="51"/>
  <c r="A462" i="51"/>
  <c r="A463" i="51"/>
  <c r="A464" i="51"/>
  <c r="A465" i="51"/>
  <c r="A466" i="51"/>
  <c r="A467" i="51"/>
  <c r="A468" i="51"/>
  <c r="A469" i="51"/>
  <c r="A470" i="51"/>
  <c r="A471" i="51"/>
  <c r="A472" i="51"/>
  <c r="A473" i="51"/>
  <c r="A474" i="51"/>
  <c r="A475" i="51"/>
  <c r="A476" i="51"/>
  <c r="A477" i="51"/>
  <c r="A478" i="51"/>
  <c r="A479" i="51"/>
  <c r="A480" i="51"/>
  <c r="A481" i="51"/>
  <c r="A482" i="51"/>
  <c r="A483" i="51"/>
  <c r="A484" i="51"/>
  <c r="A485" i="51"/>
  <c r="A486" i="51"/>
  <c r="A487" i="51"/>
  <c r="A488" i="51"/>
  <c r="A489" i="51"/>
  <c r="A490" i="51"/>
  <c r="A491" i="51"/>
  <c r="A492" i="51"/>
  <c r="A493" i="51"/>
  <c r="A494" i="51"/>
  <c r="A495" i="51"/>
  <c r="A496" i="51"/>
  <c r="A497" i="51"/>
  <c r="A498" i="51"/>
  <c r="A499" i="51"/>
  <c r="A500" i="51"/>
  <c r="A501" i="51"/>
  <c r="A502" i="51"/>
  <c r="A503" i="51"/>
  <c r="A504" i="51"/>
  <c r="A505" i="51"/>
  <c r="A506" i="51"/>
  <c r="A507" i="51"/>
  <c r="A508" i="51"/>
  <c r="A509" i="51"/>
  <c r="A510" i="51"/>
  <c r="A511" i="51"/>
  <c r="A512" i="51"/>
  <c r="A513" i="51"/>
  <c r="A514" i="51"/>
  <c r="A515" i="51"/>
  <c r="A516" i="51"/>
  <c r="A517" i="51"/>
  <c r="A518" i="51"/>
  <c r="A519" i="51"/>
  <c r="A520" i="51"/>
  <c r="A521" i="51"/>
  <c r="A522" i="51"/>
  <c r="A523" i="51"/>
  <c r="A524" i="51"/>
  <c r="A525" i="51"/>
  <c r="A526" i="51"/>
  <c r="A527" i="51"/>
  <c r="A528" i="51"/>
  <c r="A529" i="51"/>
  <c r="A530" i="51"/>
  <c r="A531" i="51"/>
  <c r="A532" i="51"/>
  <c r="A533" i="51"/>
  <c r="A534" i="51"/>
  <c r="A535" i="51"/>
  <c r="A536" i="51"/>
  <c r="A537" i="51"/>
  <c r="A538" i="51"/>
  <c r="A539" i="51"/>
  <c r="A540" i="51"/>
  <c r="A541" i="51"/>
  <c r="A542" i="51"/>
  <c r="A543" i="51"/>
  <c r="A544" i="51"/>
  <c r="A545" i="51"/>
  <c r="A546" i="51"/>
  <c r="A547" i="51"/>
  <c r="A548" i="51"/>
  <c r="A549" i="51"/>
  <c r="A550" i="51"/>
  <c r="A551" i="51"/>
  <c r="A552" i="51"/>
  <c r="A553" i="51"/>
  <c r="A554" i="51"/>
  <c r="A555" i="51"/>
  <c r="A556" i="51"/>
  <c r="A557" i="51"/>
  <c r="A558" i="51"/>
  <c r="A559" i="51"/>
  <c r="A560" i="51"/>
  <c r="A561" i="51"/>
  <c r="A562" i="51"/>
  <c r="A3" i="51"/>
  <c r="X42" i="48"/>
  <c r="X43" i="48"/>
  <c r="C44" i="52" l="1"/>
  <c r="F45" i="52"/>
  <c r="D44" i="52"/>
  <c r="B46" i="52"/>
  <c r="T46" i="48" s="1"/>
  <c r="E44" i="52"/>
  <c r="C46" i="52"/>
  <c r="F44" i="52"/>
  <c r="D46" i="52"/>
  <c r="B45" i="52"/>
  <c r="T45" i="48" s="1"/>
  <c r="E46" i="52"/>
  <c r="C45" i="52"/>
  <c r="D45" i="52"/>
  <c r="K43" i="48"/>
  <c r="K42" i="48"/>
  <c r="X46" i="48"/>
  <c r="V46" i="48"/>
  <c r="O46" i="48"/>
  <c r="K46" i="48"/>
  <c r="X45" i="48"/>
  <c r="V45" i="48"/>
  <c r="O45" i="48"/>
  <c r="K45" i="48"/>
  <c r="X44" i="48"/>
  <c r="V44" i="48"/>
  <c r="O44" i="48"/>
  <c r="K44" i="48"/>
  <c r="V43" i="48"/>
  <c r="O43" i="48"/>
  <c r="A43" i="52" s="1"/>
  <c r="F43" i="52" s="1"/>
  <c r="V42" i="48"/>
  <c r="O42" i="48"/>
  <c r="A42" i="52" s="1"/>
  <c r="D42" i="52" s="1"/>
  <c r="W38" i="48"/>
  <c r="V38" i="48"/>
  <c r="O38" i="48"/>
  <c r="A38" i="52" s="1"/>
  <c r="F38" i="52" s="1"/>
  <c r="K38" i="48"/>
  <c r="V37" i="48"/>
  <c r="O37" i="48"/>
  <c r="A37" i="52" s="1"/>
  <c r="F37" i="52" s="1"/>
  <c r="K37" i="48"/>
  <c r="V36" i="48"/>
  <c r="O36" i="48"/>
  <c r="A36" i="52" s="1"/>
  <c r="C36" i="52" s="1"/>
  <c r="K36" i="48"/>
  <c r="V35" i="48"/>
  <c r="O35" i="48"/>
  <c r="A35" i="52" s="1"/>
  <c r="F35" i="52" s="1"/>
  <c r="K35" i="48"/>
  <c r="V34" i="48"/>
  <c r="O34" i="48"/>
  <c r="A34" i="52" s="1"/>
  <c r="E34" i="52" s="1"/>
  <c r="K34" i="48"/>
  <c r="V33" i="48"/>
  <c r="O33" i="48"/>
  <c r="A33" i="52" s="1"/>
  <c r="D33" i="52" s="1"/>
  <c r="W33" i="48" s="1"/>
  <c r="K33" i="48"/>
  <c r="V32" i="48"/>
  <c r="O32" i="48"/>
  <c r="A32" i="52" s="1"/>
  <c r="F32" i="52" s="1"/>
  <c r="K32" i="48"/>
  <c r="V31" i="48"/>
  <c r="O31" i="48"/>
  <c r="A31" i="52" s="1"/>
  <c r="C31" i="52" s="1"/>
  <c r="U31" i="48" s="1"/>
  <c r="K31" i="48"/>
  <c r="V30" i="48"/>
  <c r="O30" i="48"/>
  <c r="A30" i="52" s="1"/>
  <c r="C30" i="52" s="1"/>
  <c r="U30" i="48" s="1"/>
  <c r="K30" i="48"/>
  <c r="V29" i="48"/>
  <c r="O29" i="48"/>
  <c r="A29" i="52" s="1"/>
  <c r="F29" i="52" s="1"/>
  <c r="K29" i="48"/>
  <c r="V28" i="48"/>
  <c r="O28" i="48"/>
  <c r="A28" i="52" s="1"/>
  <c r="F28" i="52" s="1"/>
  <c r="K28" i="48"/>
  <c r="V27" i="48"/>
  <c r="O27" i="48"/>
  <c r="A27" i="52" s="1"/>
  <c r="K27" i="48"/>
  <c r="V26" i="48"/>
  <c r="O26" i="48"/>
  <c r="A26" i="52" s="1"/>
  <c r="D26" i="52" s="1"/>
  <c r="W26" i="48" s="1"/>
  <c r="K26" i="48"/>
  <c r="V25" i="48"/>
  <c r="O25" i="48"/>
  <c r="A25" i="52" s="1"/>
  <c r="K25" i="48"/>
  <c r="V24" i="48"/>
  <c r="O24" i="48"/>
  <c r="A24" i="52" s="1"/>
  <c r="F24" i="52" s="1"/>
  <c r="K24" i="48"/>
  <c r="V23" i="48"/>
  <c r="O23" i="48"/>
  <c r="A23" i="52" s="1"/>
  <c r="C23" i="52" s="1"/>
  <c r="U23" i="48" s="1"/>
  <c r="K23" i="48"/>
  <c r="V22" i="48"/>
  <c r="O22" i="48"/>
  <c r="A22" i="52" s="1"/>
  <c r="K22" i="48"/>
  <c r="V21" i="48"/>
  <c r="O21" i="48"/>
  <c r="A21" i="52" s="1"/>
  <c r="D21" i="52" s="1"/>
  <c r="W21" i="48" s="1"/>
  <c r="K21" i="48"/>
  <c r="V20" i="48"/>
  <c r="O20" i="48"/>
  <c r="A20" i="52" s="1"/>
  <c r="E20" i="52" s="1"/>
  <c r="K20" i="48"/>
  <c r="V19" i="48"/>
  <c r="O19" i="48"/>
  <c r="A19" i="52" s="1"/>
  <c r="F19" i="52" s="1"/>
  <c r="K19" i="48"/>
  <c r="V18" i="48"/>
  <c r="O18" i="48"/>
  <c r="A18" i="52" s="1"/>
  <c r="K18" i="48"/>
  <c r="B43" i="52" l="1"/>
  <c r="T43" i="48" s="1"/>
  <c r="F42" i="52"/>
  <c r="B42" i="52"/>
  <c r="T42" i="48" s="1"/>
  <c r="C43" i="52"/>
  <c r="U43" i="48" s="1"/>
  <c r="D43" i="52"/>
  <c r="C42" i="52"/>
  <c r="U42" i="48" s="1"/>
  <c r="E43" i="52"/>
  <c r="E42" i="52"/>
  <c r="D37" i="52"/>
  <c r="C26" i="52"/>
  <c r="U26" i="48" s="1"/>
  <c r="C37" i="52"/>
  <c r="C21" i="52"/>
  <c r="U21" i="48" s="1"/>
  <c r="B37" i="52"/>
  <c r="T37" i="48" s="1"/>
  <c r="E33" i="52"/>
  <c r="F20" i="52"/>
  <c r="B25" i="52"/>
  <c r="T25" i="48" s="1"/>
  <c r="F25" i="52"/>
  <c r="C25" i="52"/>
  <c r="U25" i="48" s="1"/>
  <c r="F27" i="52"/>
  <c r="D27" i="52"/>
  <c r="W27" i="48" s="1"/>
  <c r="D31" i="52"/>
  <c r="W31" i="48" s="1"/>
  <c r="E31" i="52"/>
  <c r="B33" i="52"/>
  <c r="T33" i="48" s="1"/>
  <c r="F33" i="52"/>
  <c r="C33" i="52"/>
  <c r="E29" i="52"/>
  <c r="E24" i="52"/>
  <c r="E35" i="52"/>
  <c r="E19" i="52"/>
  <c r="D35" i="52"/>
  <c r="W35" i="48" s="1"/>
  <c r="B32" i="52"/>
  <c r="T32" i="48" s="1"/>
  <c r="C19" i="52"/>
  <c r="U19" i="48" s="1"/>
  <c r="F31" i="52"/>
  <c r="B19" i="52"/>
  <c r="T19" i="48" s="1"/>
  <c r="B28" i="52"/>
  <c r="T28" i="48" s="1"/>
  <c r="B23" i="52"/>
  <c r="T23" i="48" s="1"/>
  <c r="B34" i="52"/>
  <c r="T34" i="48" s="1"/>
  <c r="C32" i="52"/>
  <c r="U32" i="48" s="1"/>
  <c r="D30" i="52"/>
  <c r="W30" i="48" s="1"/>
  <c r="E28" i="52"/>
  <c r="D32" i="52"/>
  <c r="W32" i="48" s="1"/>
  <c r="D19" i="52"/>
  <c r="W19" i="48" s="1"/>
  <c r="C34" i="52"/>
  <c r="U34" i="48" s="1"/>
  <c r="B29" i="52"/>
  <c r="T29" i="48" s="1"/>
  <c r="C29" i="52"/>
  <c r="U29" i="48" s="1"/>
  <c r="C27" i="52"/>
  <c r="U27" i="48" s="1"/>
  <c r="B27" i="52"/>
  <c r="T27" i="48" s="1"/>
  <c r="F21" i="52"/>
  <c r="B21" i="52"/>
  <c r="T21" i="48" s="1"/>
  <c r="C20" i="52"/>
  <c r="U20" i="48" s="1"/>
  <c r="D20" i="52"/>
  <c r="W20" i="48" s="1"/>
  <c r="C28" i="52"/>
  <c r="U28" i="48" s="1"/>
  <c r="D28" i="52"/>
  <c r="E37" i="52"/>
  <c r="E21" i="52"/>
  <c r="E32" i="52"/>
  <c r="E27" i="52"/>
  <c r="D38" i="52"/>
  <c r="E25" i="52"/>
  <c r="C38" i="52"/>
  <c r="D25" i="52"/>
  <c r="W25" i="48" s="1"/>
  <c r="B38" i="52"/>
  <c r="T38" i="48" s="1"/>
  <c r="D23" i="52"/>
  <c r="W23" i="48" s="1"/>
  <c r="E23" i="52"/>
  <c r="F22" i="52"/>
  <c r="E22" i="52"/>
  <c r="B22" i="52"/>
  <c r="T22" i="48" s="1"/>
  <c r="E26" i="52"/>
  <c r="F26" i="52"/>
  <c r="F30" i="52"/>
  <c r="E30" i="52"/>
  <c r="B30" i="52"/>
  <c r="T30" i="48" s="1"/>
  <c r="B36" i="52"/>
  <c r="T36" i="48" s="1"/>
  <c r="B20" i="52"/>
  <c r="T20" i="48" s="1"/>
  <c r="B31" i="52"/>
  <c r="T31" i="48" s="1"/>
  <c r="B26" i="52"/>
  <c r="T26" i="48" s="1"/>
  <c r="F36" i="52"/>
  <c r="B24" i="52"/>
  <c r="T24" i="48" s="1"/>
  <c r="E36" i="52"/>
  <c r="F23" i="52"/>
  <c r="D36" i="52"/>
  <c r="D34" i="52"/>
  <c r="W34" i="48" s="1"/>
  <c r="C24" i="52"/>
  <c r="U24" i="48" s="1"/>
  <c r="D29" i="52"/>
  <c r="W29" i="48" s="1"/>
  <c r="D24" i="52"/>
  <c r="W24" i="48" s="1"/>
  <c r="E38" i="52"/>
  <c r="C35" i="52"/>
  <c r="U35" i="48" s="1"/>
  <c r="D22" i="52"/>
  <c r="W22" i="48" s="1"/>
  <c r="B35" i="52"/>
  <c r="T35" i="48" s="1"/>
  <c r="C22" i="52"/>
  <c r="U22" i="48" s="1"/>
  <c r="F34" i="52"/>
  <c r="E18" i="52"/>
  <c r="D18" i="52"/>
  <c r="W18" i="48" s="1"/>
  <c r="B18" i="52"/>
  <c r="T18" i="48" s="1"/>
  <c r="C18" i="52"/>
  <c r="U18" i="48" s="1"/>
  <c r="F18" i="52"/>
  <c r="K47" i="48"/>
  <c r="I7" i="44" l="1"/>
  <c r="J7" i="44"/>
  <c r="K7" i="44"/>
  <c r="I8" i="44"/>
  <c r="J8" i="44"/>
  <c r="K8" i="44"/>
  <c r="I9" i="44"/>
  <c r="J9" i="44"/>
  <c r="K9" i="44"/>
  <c r="I10" i="44"/>
  <c r="J10" i="44"/>
  <c r="K10" i="44"/>
  <c r="I11" i="44"/>
  <c r="J11" i="44"/>
  <c r="K11" i="44"/>
  <c r="I12" i="44"/>
  <c r="J12" i="44"/>
  <c r="K12" i="44"/>
  <c r="I13" i="44"/>
  <c r="J13" i="44"/>
  <c r="K13" i="44"/>
  <c r="I14" i="44"/>
  <c r="J14" i="44"/>
  <c r="K14" i="44"/>
  <c r="I15" i="44"/>
  <c r="J15" i="44"/>
  <c r="K15" i="44"/>
  <c r="I16" i="44"/>
  <c r="J16" i="44"/>
  <c r="K16" i="44"/>
  <c r="I17" i="44"/>
  <c r="J17" i="44"/>
  <c r="K17" i="44"/>
  <c r="I18" i="44"/>
  <c r="J18" i="44"/>
  <c r="K18" i="44"/>
  <c r="I19" i="44"/>
  <c r="J19" i="44"/>
  <c r="K19" i="44"/>
  <c r="I20" i="44"/>
  <c r="J20" i="44"/>
  <c r="K20" i="44"/>
  <c r="I21" i="44"/>
  <c r="J21" i="44"/>
  <c r="K21" i="44"/>
  <c r="I22" i="44"/>
  <c r="J22" i="44"/>
  <c r="K22" i="44"/>
  <c r="I23" i="44"/>
  <c r="J23" i="44"/>
  <c r="K23" i="44"/>
  <c r="I24" i="44"/>
  <c r="J24" i="44"/>
  <c r="K24" i="44"/>
  <c r="I25" i="44"/>
  <c r="J25" i="44"/>
  <c r="K25" i="44"/>
  <c r="I26" i="44"/>
  <c r="J26" i="44"/>
  <c r="K26" i="44"/>
  <c r="I27" i="44"/>
  <c r="J27" i="44"/>
  <c r="K27" i="44"/>
  <c r="I28" i="44"/>
  <c r="J28" i="44"/>
  <c r="K28" i="44"/>
  <c r="I29" i="44"/>
  <c r="J29" i="44"/>
  <c r="K29" i="44"/>
  <c r="I30" i="44"/>
  <c r="J30" i="44"/>
  <c r="K30" i="44"/>
  <c r="I31" i="44"/>
  <c r="J31" i="44"/>
  <c r="K31" i="44"/>
  <c r="I32" i="44"/>
  <c r="J32" i="44"/>
  <c r="K32" i="44"/>
  <c r="I33" i="44"/>
  <c r="J33" i="44"/>
  <c r="K33" i="44"/>
  <c r="I34" i="44"/>
  <c r="J34" i="44"/>
  <c r="K34" i="44"/>
  <c r="I35" i="44"/>
  <c r="J35" i="44"/>
  <c r="K35" i="44"/>
  <c r="I36" i="44"/>
  <c r="J36" i="44"/>
  <c r="K36" i="44"/>
  <c r="I37" i="44"/>
  <c r="J37" i="44"/>
  <c r="K37" i="44"/>
  <c r="I38" i="44"/>
  <c r="J38" i="44"/>
  <c r="K38" i="44"/>
  <c r="I39" i="44"/>
  <c r="J39" i="44"/>
  <c r="K39" i="44"/>
  <c r="I40" i="44"/>
  <c r="J40" i="44"/>
  <c r="K40" i="44"/>
  <c r="I41" i="44"/>
  <c r="J41" i="44"/>
  <c r="K41" i="44"/>
  <c r="I42" i="44"/>
  <c r="J42" i="44"/>
  <c r="K42" i="44"/>
  <c r="I43" i="44"/>
  <c r="J43" i="44"/>
  <c r="K43" i="44"/>
  <c r="I44" i="44"/>
  <c r="J44" i="44"/>
  <c r="K44" i="44"/>
  <c r="I45" i="44"/>
  <c r="J45" i="44"/>
  <c r="K45" i="44"/>
  <c r="I46" i="44"/>
  <c r="J46" i="44"/>
  <c r="K46" i="44"/>
  <c r="I47" i="44"/>
  <c r="J47" i="44"/>
  <c r="K47" i="44"/>
  <c r="I48" i="44"/>
  <c r="J48" i="44"/>
  <c r="K48" i="44"/>
  <c r="I49" i="44"/>
  <c r="J49" i="44"/>
  <c r="K49" i="44"/>
  <c r="I50" i="44"/>
  <c r="J50" i="44"/>
  <c r="K50" i="44"/>
  <c r="I51" i="44"/>
  <c r="J51" i="44"/>
  <c r="K51" i="44"/>
  <c r="I52" i="44"/>
  <c r="J52" i="44"/>
  <c r="K52" i="44"/>
  <c r="I53" i="44"/>
  <c r="J53" i="44"/>
  <c r="K53" i="44"/>
  <c r="I54" i="44"/>
  <c r="J54" i="44"/>
  <c r="K54" i="44"/>
  <c r="I55" i="44"/>
  <c r="J55" i="44"/>
  <c r="K55" i="44"/>
  <c r="I56" i="44"/>
  <c r="J56" i="44"/>
  <c r="K56" i="44"/>
  <c r="I57" i="44"/>
  <c r="J57" i="44"/>
  <c r="K57" i="44"/>
  <c r="I58" i="44"/>
  <c r="J58" i="44"/>
  <c r="K58" i="44"/>
  <c r="I59" i="44"/>
  <c r="J59" i="44"/>
  <c r="K59" i="44"/>
  <c r="I60" i="44"/>
  <c r="J60" i="44"/>
  <c r="K60" i="44"/>
  <c r="I61" i="44"/>
  <c r="J61" i="44"/>
  <c r="K61" i="44"/>
  <c r="A4" i="40"/>
  <c r="A5" i="40"/>
  <c r="A6" i="40"/>
  <c r="A7" i="40"/>
  <c r="A8" i="40"/>
  <c r="A9" i="40"/>
  <c r="A10" i="40"/>
  <c r="A11" i="40"/>
  <c r="A12" i="40"/>
  <c r="A13" i="40"/>
  <c r="A3" i="40"/>
</calcChain>
</file>

<file path=xl/sharedStrings.xml><?xml version="1.0" encoding="utf-8"?>
<sst xmlns="http://schemas.openxmlformats.org/spreadsheetml/2006/main" count="3132" uniqueCount="572">
  <si>
    <t>物件の名称</t>
    <rPh sb="0" eb="2">
      <t>ブッケン</t>
    </rPh>
    <rPh sb="3" eb="5">
      <t>メイショウ</t>
    </rPh>
    <phoneticPr fontId="26"/>
  </si>
  <si>
    <t>物件の所在地 （又は地番）</t>
    <rPh sb="0" eb="2">
      <t>ブッケン</t>
    </rPh>
    <rPh sb="3" eb="6">
      <t>ショザイチ</t>
    </rPh>
    <rPh sb="8" eb="9">
      <t>マタ</t>
    </rPh>
    <rPh sb="10" eb="12">
      <t>チバン</t>
    </rPh>
    <phoneticPr fontId="26"/>
  </si>
  <si>
    <t>方位</t>
    <rPh sb="0" eb="2">
      <t>ホウイ</t>
    </rPh>
    <phoneticPr fontId="26"/>
  </si>
  <si>
    <t>引違い</t>
    <rPh sb="0" eb="1">
      <t>ヒ</t>
    </rPh>
    <rPh sb="1" eb="2">
      <t>チガ</t>
    </rPh>
    <phoneticPr fontId="26"/>
  </si>
  <si>
    <t>子供室</t>
    <rPh sb="0" eb="2">
      <t>コドモ</t>
    </rPh>
    <rPh sb="2" eb="3">
      <t>シツ</t>
    </rPh>
    <phoneticPr fontId="26"/>
  </si>
  <si>
    <t>種類</t>
    <rPh sb="0" eb="2">
      <t>シュルイ</t>
    </rPh>
    <phoneticPr fontId="26"/>
  </si>
  <si>
    <t>開口面積</t>
    <rPh sb="0" eb="2">
      <t>カイコウ</t>
    </rPh>
    <rPh sb="2" eb="4">
      <t>メンセキ</t>
    </rPh>
    <phoneticPr fontId="26"/>
  </si>
  <si>
    <t>性能根拠</t>
    <rPh sb="0" eb="2">
      <t>セイノウ</t>
    </rPh>
    <rPh sb="2" eb="4">
      <t>コンキョ</t>
    </rPh>
    <phoneticPr fontId="26"/>
  </si>
  <si>
    <t>東</t>
    <rPh sb="0" eb="1">
      <t>ヒガシ</t>
    </rPh>
    <phoneticPr fontId="26"/>
  </si>
  <si>
    <t>北東</t>
    <rPh sb="0" eb="2">
      <t>ホクトウ</t>
    </rPh>
    <phoneticPr fontId="26"/>
  </si>
  <si>
    <t>②Ｌｏｗ－Ｅの有無</t>
    <rPh sb="7" eb="9">
      <t>ウム</t>
    </rPh>
    <phoneticPr fontId="26"/>
  </si>
  <si>
    <t>自動表記</t>
    <rPh sb="0" eb="2">
      <t>ジドウ</t>
    </rPh>
    <rPh sb="2" eb="4">
      <t>ヒョウキ</t>
    </rPh>
    <phoneticPr fontId="26"/>
  </si>
  <si>
    <t>部位（部屋）</t>
    <rPh sb="0" eb="2">
      <t>ブイ</t>
    </rPh>
    <rPh sb="3" eb="4">
      <t>ブ</t>
    </rPh>
    <rPh sb="4" eb="5">
      <t>ヤ</t>
    </rPh>
    <phoneticPr fontId="26"/>
  </si>
  <si>
    <t>建具番号（窓番）</t>
    <rPh sb="0" eb="2">
      <t>タテグ</t>
    </rPh>
    <rPh sb="2" eb="4">
      <t>バンゴウ</t>
    </rPh>
    <rPh sb="5" eb="6">
      <t>マド</t>
    </rPh>
    <rPh sb="6" eb="7">
      <t>バン</t>
    </rPh>
    <phoneticPr fontId="26"/>
  </si>
  <si>
    <t>サイズ呼称</t>
    <rPh sb="3" eb="5">
      <t>コショウ</t>
    </rPh>
    <phoneticPr fontId="26"/>
  </si>
  <si>
    <t>直接記入</t>
    <rPh sb="0" eb="2">
      <t>チョクセツ</t>
    </rPh>
    <rPh sb="2" eb="4">
      <t>キニュウ</t>
    </rPh>
    <phoneticPr fontId="26"/>
  </si>
  <si>
    <t>設置階</t>
    <rPh sb="0" eb="2">
      <t>セッチ</t>
    </rPh>
    <rPh sb="2" eb="3">
      <t>カイ</t>
    </rPh>
    <phoneticPr fontId="26"/>
  </si>
  <si>
    <t>①ガラス種類</t>
    <rPh sb="4" eb="6">
      <t>シュルイ</t>
    </rPh>
    <phoneticPr fontId="26"/>
  </si>
  <si>
    <t>１階</t>
    <rPh sb="1" eb="2">
      <t>カイ</t>
    </rPh>
    <phoneticPr fontId="26"/>
  </si>
  <si>
    <t>複層</t>
    <rPh sb="0" eb="2">
      <t>フクソウ</t>
    </rPh>
    <phoneticPr fontId="26"/>
  </si>
  <si>
    <t>南西</t>
    <rPh sb="0" eb="2">
      <t>ナンセイ</t>
    </rPh>
    <phoneticPr fontId="26"/>
  </si>
  <si>
    <t>外法　　 W　　　　（㎜）</t>
    <rPh sb="0" eb="1">
      <t>ソト</t>
    </rPh>
    <rPh sb="1" eb="2">
      <t>ホウ</t>
    </rPh>
    <phoneticPr fontId="26"/>
  </si>
  <si>
    <t>外法　　　　　H　　　　　  （㎜）</t>
    <rPh sb="0" eb="1">
      <t>ソト</t>
    </rPh>
    <rPh sb="1" eb="2">
      <t>ホウ</t>
    </rPh>
    <phoneticPr fontId="26"/>
  </si>
  <si>
    <t>窓・ドア区分</t>
    <rPh sb="0" eb="1">
      <t>マド</t>
    </rPh>
    <rPh sb="4" eb="6">
      <t>クブン</t>
    </rPh>
    <phoneticPr fontId="26"/>
  </si>
  <si>
    <t>一重窓</t>
    <rPh sb="0" eb="2">
      <t>イチジュウ</t>
    </rPh>
    <rPh sb="2" eb="3">
      <t>マド</t>
    </rPh>
    <phoneticPr fontId="26"/>
  </si>
  <si>
    <t>玄関ドア</t>
    <rPh sb="0" eb="2">
      <t>ゲンカン</t>
    </rPh>
    <phoneticPr fontId="26"/>
  </si>
  <si>
    <t>※外法寸法　　　　　　　　　　　　　　　　　　　　　（小数点第2位まで）</t>
    <rPh sb="1" eb="2">
      <t>ソト</t>
    </rPh>
    <rPh sb="2" eb="3">
      <t>ホウ</t>
    </rPh>
    <rPh sb="3" eb="5">
      <t>スンポウ</t>
    </rPh>
    <phoneticPr fontId="26"/>
  </si>
  <si>
    <t>開閉形式</t>
    <rPh sb="0" eb="2">
      <t>カイヘイ</t>
    </rPh>
    <rPh sb="2" eb="4">
      <t>ケイシキ</t>
    </rPh>
    <phoneticPr fontId="26"/>
  </si>
  <si>
    <t>記入区分</t>
    <rPh sb="0" eb="2">
      <t>キニュウ</t>
    </rPh>
    <rPh sb="2" eb="4">
      <t>クブン</t>
    </rPh>
    <phoneticPr fontId="26"/>
  </si>
  <si>
    <t>７）書式のプルダウン項目</t>
    <rPh sb="2" eb="4">
      <t>ショシキ</t>
    </rPh>
    <rPh sb="10" eb="12">
      <t>コウモク</t>
    </rPh>
    <phoneticPr fontId="26"/>
  </si>
  <si>
    <t>　　下記項目は、プルダウンにより選択することができます。</t>
    <rPh sb="2" eb="4">
      <t>カキ</t>
    </rPh>
    <rPh sb="4" eb="6">
      <t>コウモク</t>
    </rPh>
    <rPh sb="16" eb="18">
      <t>センタク</t>
    </rPh>
    <phoneticPr fontId="26"/>
  </si>
  <si>
    <t>９．設置階</t>
    <rPh sb="2" eb="4">
      <t>セッチ</t>
    </rPh>
    <rPh sb="4" eb="5">
      <t>カイ</t>
    </rPh>
    <phoneticPr fontId="26"/>
  </si>
  <si>
    <t>１０．部位（部屋）</t>
    <rPh sb="3" eb="5">
      <t>ブイ</t>
    </rPh>
    <rPh sb="6" eb="8">
      <t>ヘヤ</t>
    </rPh>
    <phoneticPr fontId="26"/>
  </si>
  <si>
    <t>１２．方位</t>
    <rPh sb="3" eb="5">
      <t>ホウイ</t>
    </rPh>
    <phoneticPr fontId="26"/>
  </si>
  <si>
    <t>１３．窓・ドア区分</t>
    <rPh sb="3" eb="4">
      <t>マド</t>
    </rPh>
    <rPh sb="7" eb="9">
      <t>クブン</t>
    </rPh>
    <phoneticPr fontId="26"/>
  </si>
  <si>
    <t>１４．開閉形式</t>
    <rPh sb="3" eb="5">
      <t>カイヘイ</t>
    </rPh>
    <rPh sb="5" eb="7">
      <t>ケイシキ</t>
    </rPh>
    <phoneticPr fontId="26"/>
  </si>
  <si>
    <t>１７．仕様又は計算、試験</t>
    <rPh sb="3" eb="5">
      <t>シヨウ</t>
    </rPh>
    <rPh sb="5" eb="6">
      <t>マタ</t>
    </rPh>
    <rPh sb="7" eb="9">
      <t>ケイサン</t>
    </rPh>
    <rPh sb="10" eb="12">
      <t>シケン</t>
    </rPh>
    <phoneticPr fontId="26"/>
  </si>
  <si>
    <t>玄関</t>
    <rPh sb="0" eb="2">
      <t>ゲンカン</t>
    </rPh>
    <phoneticPr fontId="26"/>
  </si>
  <si>
    <t>南</t>
    <rPh sb="0" eb="1">
      <t>ミナミ</t>
    </rPh>
    <phoneticPr fontId="26"/>
  </si>
  <si>
    <t>出窓</t>
    <rPh sb="0" eb="2">
      <t>デマド</t>
    </rPh>
    <phoneticPr fontId="26"/>
  </si>
  <si>
    <t>仕様</t>
    <rPh sb="0" eb="2">
      <t>シヨウ</t>
    </rPh>
    <phoneticPr fontId="26"/>
  </si>
  <si>
    <t>２階</t>
    <rPh sb="1" eb="2">
      <t>カイ</t>
    </rPh>
    <phoneticPr fontId="26"/>
  </si>
  <si>
    <t>和室</t>
    <rPh sb="0" eb="2">
      <t>ワシツ</t>
    </rPh>
    <phoneticPr fontId="26"/>
  </si>
  <si>
    <t>二重窓</t>
    <rPh sb="0" eb="2">
      <t>ニジュウ</t>
    </rPh>
    <rPh sb="2" eb="3">
      <t>マド</t>
    </rPh>
    <phoneticPr fontId="26"/>
  </si>
  <si>
    <t>天窓</t>
    <rPh sb="0" eb="2">
      <t>テンマド</t>
    </rPh>
    <phoneticPr fontId="26"/>
  </si>
  <si>
    <t>３階</t>
    <rPh sb="1" eb="2">
      <t>カイ</t>
    </rPh>
    <phoneticPr fontId="26"/>
  </si>
  <si>
    <t>寝室</t>
    <rPh sb="0" eb="2">
      <t>シンシツ</t>
    </rPh>
    <phoneticPr fontId="26"/>
  </si>
  <si>
    <t>南東</t>
    <rPh sb="0" eb="2">
      <t>ナントウ</t>
    </rPh>
    <phoneticPr fontId="26"/>
  </si>
  <si>
    <t>上げ下げ</t>
    <rPh sb="0" eb="1">
      <t>ア</t>
    </rPh>
    <rPh sb="2" eb="3">
      <t>サ</t>
    </rPh>
    <phoneticPr fontId="26"/>
  </si>
  <si>
    <t>折りたたみ</t>
    <rPh sb="0" eb="1">
      <t>オ</t>
    </rPh>
    <phoneticPr fontId="26"/>
  </si>
  <si>
    <t>地下</t>
    <rPh sb="0" eb="2">
      <t>チカ</t>
    </rPh>
    <phoneticPr fontId="26"/>
  </si>
  <si>
    <t>西</t>
    <rPh sb="0" eb="1">
      <t>ニシ</t>
    </rPh>
    <phoneticPr fontId="26"/>
  </si>
  <si>
    <t>引戸</t>
    <rPh sb="0" eb="2">
      <t>ヒキド</t>
    </rPh>
    <phoneticPr fontId="26"/>
  </si>
  <si>
    <t>たてすべり出し</t>
    <rPh sb="5" eb="6">
      <t>ダ</t>
    </rPh>
    <phoneticPr fontId="26"/>
  </si>
  <si>
    <t>洋間</t>
    <rPh sb="0" eb="2">
      <t>ヨウマ</t>
    </rPh>
    <phoneticPr fontId="26"/>
  </si>
  <si>
    <t>廊下</t>
    <rPh sb="0" eb="2">
      <t>ロウカ</t>
    </rPh>
    <phoneticPr fontId="26"/>
  </si>
  <si>
    <t>すべり出し</t>
    <rPh sb="3" eb="4">
      <t>ダ</t>
    </rPh>
    <phoneticPr fontId="26"/>
  </si>
  <si>
    <t>その他窓</t>
    <rPh sb="2" eb="3">
      <t>タ</t>
    </rPh>
    <rPh sb="3" eb="4">
      <t>マド</t>
    </rPh>
    <phoneticPr fontId="26"/>
  </si>
  <si>
    <t>階段</t>
    <rPh sb="0" eb="2">
      <t>カイダン</t>
    </rPh>
    <phoneticPr fontId="26"/>
  </si>
  <si>
    <t>北西</t>
    <rPh sb="0" eb="2">
      <t>ホクセイ</t>
    </rPh>
    <phoneticPr fontId="26"/>
  </si>
  <si>
    <t>外倒し</t>
    <rPh sb="0" eb="1">
      <t>ソト</t>
    </rPh>
    <rPh sb="1" eb="2">
      <t>タオ</t>
    </rPh>
    <phoneticPr fontId="26"/>
  </si>
  <si>
    <t>洗面所</t>
    <rPh sb="0" eb="2">
      <t>センメン</t>
    </rPh>
    <rPh sb="2" eb="3">
      <t>ショ</t>
    </rPh>
    <phoneticPr fontId="26"/>
  </si>
  <si>
    <t>書斎</t>
    <rPh sb="0" eb="2">
      <t>ショサイ</t>
    </rPh>
    <phoneticPr fontId="26"/>
  </si>
  <si>
    <t>内倒し</t>
    <rPh sb="0" eb="2">
      <t>ウチタオ</t>
    </rPh>
    <phoneticPr fontId="26"/>
  </si>
  <si>
    <t>玄関引戸</t>
    <rPh sb="0" eb="2">
      <t>ゲンカン</t>
    </rPh>
    <rPh sb="2" eb="3">
      <t>ヒ</t>
    </rPh>
    <rPh sb="3" eb="4">
      <t>ド</t>
    </rPh>
    <phoneticPr fontId="26"/>
  </si>
  <si>
    <t>浴室</t>
    <rPh sb="0" eb="2">
      <t>ヨクシツ</t>
    </rPh>
    <phoneticPr fontId="26"/>
  </si>
  <si>
    <t>縁側</t>
    <rPh sb="0" eb="2">
      <t>エンガワ</t>
    </rPh>
    <phoneticPr fontId="26"/>
  </si>
  <si>
    <t>北</t>
    <rPh sb="0" eb="1">
      <t>キタ</t>
    </rPh>
    <phoneticPr fontId="26"/>
  </si>
  <si>
    <t>勝手口ドア</t>
    <rPh sb="0" eb="3">
      <t>カッテグチ</t>
    </rPh>
    <phoneticPr fontId="26"/>
  </si>
  <si>
    <t>脱衣室</t>
    <rPh sb="0" eb="3">
      <t>ダツイシツ</t>
    </rPh>
    <phoneticPr fontId="26"/>
  </si>
  <si>
    <t>屋根上面</t>
    <rPh sb="0" eb="2">
      <t>ヤネ</t>
    </rPh>
    <rPh sb="2" eb="4">
      <t>ジョウメン</t>
    </rPh>
    <phoneticPr fontId="26"/>
  </si>
  <si>
    <t>勝手口引戸</t>
    <rPh sb="0" eb="3">
      <t>カッテグチ</t>
    </rPh>
    <rPh sb="3" eb="5">
      <t>ヒキド</t>
    </rPh>
    <phoneticPr fontId="26"/>
  </si>
  <si>
    <t>地下室</t>
    <rPh sb="0" eb="3">
      <t>チカシツ</t>
    </rPh>
    <phoneticPr fontId="26"/>
  </si>
  <si>
    <t>下面</t>
    <rPh sb="0" eb="1">
      <t>シタ</t>
    </rPh>
    <rPh sb="1" eb="2">
      <t>メン</t>
    </rPh>
    <phoneticPr fontId="26"/>
  </si>
  <si>
    <t>突き出し</t>
    <rPh sb="0" eb="1">
      <t>ツ</t>
    </rPh>
    <rPh sb="2" eb="3">
      <t>ダ</t>
    </rPh>
    <phoneticPr fontId="26"/>
  </si>
  <si>
    <t>１９．建具仕様</t>
    <rPh sb="3" eb="5">
      <t>タテグ</t>
    </rPh>
    <rPh sb="5" eb="7">
      <t>シヨウ</t>
    </rPh>
    <phoneticPr fontId="26"/>
  </si>
  <si>
    <t>１１．建具番号は事業所が入力</t>
    <rPh sb="3" eb="5">
      <t>タテグ</t>
    </rPh>
    <rPh sb="5" eb="7">
      <t>バンゴウ</t>
    </rPh>
    <rPh sb="8" eb="11">
      <t>ジギョウショ</t>
    </rPh>
    <rPh sb="12" eb="14">
      <t>ニュウリョク</t>
    </rPh>
    <phoneticPr fontId="26"/>
  </si>
  <si>
    <t>１５．サイズ呼称は事業所が入力</t>
    <rPh sb="6" eb="8">
      <t>コショウ</t>
    </rPh>
    <rPh sb="9" eb="11">
      <t>ジギョウ</t>
    </rPh>
    <rPh sb="11" eb="12">
      <t>ショ</t>
    </rPh>
    <rPh sb="13" eb="15">
      <t>ニュウリョク</t>
    </rPh>
    <phoneticPr fontId="26"/>
  </si>
  <si>
    <t>１６．外法寸法（ｍｍ）は事業所が入力</t>
    <rPh sb="3" eb="4">
      <t>ソト</t>
    </rPh>
    <rPh sb="4" eb="5">
      <t>ホウ</t>
    </rPh>
    <rPh sb="5" eb="7">
      <t>スンポウ</t>
    </rPh>
    <rPh sb="12" eb="15">
      <t>ジギョウショ</t>
    </rPh>
    <rPh sb="16" eb="18">
      <t>ニュウリョク</t>
    </rPh>
    <phoneticPr fontId="26"/>
  </si>
  <si>
    <t>１７．開口面積（㎡）は自動計算</t>
    <rPh sb="3" eb="5">
      <t>カイコウ</t>
    </rPh>
    <rPh sb="5" eb="7">
      <t>メンセキ</t>
    </rPh>
    <rPh sb="11" eb="13">
      <t>ジドウ</t>
    </rPh>
    <rPh sb="13" eb="15">
      <t>ケイサン</t>
    </rPh>
    <phoneticPr fontId="26"/>
  </si>
  <si>
    <t>アルミＳＧ＋樹脂内窓</t>
    <rPh sb="6" eb="8">
      <t>ジュシ</t>
    </rPh>
    <rPh sb="8" eb="9">
      <t>ウチ</t>
    </rPh>
    <rPh sb="9" eb="10">
      <t>マド</t>
    </rPh>
    <phoneticPr fontId="26"/>
  </si>
  <si>
    <t>ドア１</t>
    <phoneticPr fontId="26"/>
  </si>
  <si>
    <t>ドア２</t>
    <phoneticPr fontId="26"/>
  </si>
  <si>
    <t>（一重）金属製熱遮断構造製</t>
    <rPh sb="12" eb="13">
      <t>セイ</t>
    </rPh>
    <phoneticPr fontId="26"/>
  </si>
  <si>
    <t>２１．①ガラス種類</t>
    <rPh sb="7" eb="9">
      <t>シュルイ</t>
    </rPh>
    <phoneticPr fontId="26"/>
  </si>
  <si>
    <t>２２．②Ｌｏｗ－Ｅの有無</t>
    <rPh sb="10" eb="12">
      <t>ウム</t>
    </rPh>
    <phoneticPr fontId="26"/>
  </si>
  <si>
    <t>２３．④中空層種類</t>
    <rPh sb="4" eb="5">
      <t>ナカ</t>
    </rPh>
    <rPh sb="5" eb="6">
      <t>ソラ</t>
    </rPh>
    <rPh sb="6" eb="7">
      <t>ソウ</t>
    </rPh>
    <rPh sb="7" eb="9">
      <t>シュルイ</t>
    </rPh>
    <phoneticPr fontId="26"/>
  </si>
  <si>
    <t>２４．⑤中空層厚み</t>
    <rPh sb="4" eb="5">
      <t>ナカ</t>
    </rPh>
    <rPh sb="5" eb="6">
      <t>ソラ</t>
    </rPh>
    <rPh sb="6" eb="7">
      <t>ソウ</t>
    </rPh>
    <rPh sb="7" eb="8">
      <t>アツ</t>
    </rPh>
    <phoneticPr fontId="26"/>
  </si>
  <si>
    <t>単板</t>
    <rPh sb="0" eb="1">
      <t>タン</t>
    </rPh>
    <rPh sb="1" eb="2">
      <t>イタ</t>
    </rPh>
    <phoneticPr fontId="26"/>
  </si>
  <si>
    <t>空気</t>
    <rPh sb="0" eb="2">
      <t>クウキ</t>
    </rPh>
    <phoneticPr fontId="26"/>
  </si>
  <si>
    <t>三層</t>
    <rPh sb="0" eb="2">
      <t>サンソウ</t>
    </rPh>
    <phoneticPr fontId="26"/>
  </si>
  <si>
    <t>無し</t>
    <rPh sb="0" eb="1">
      <t>ナ</t>
    </rPh>
    <phoneticPr fontId="26"/>
  </si>
  <si>
    <t>窓の熱貫流率のガラスの仕様</t>
    <rPh sb="0" eb="1">
      <t>マド</t>
    </rPh>
    <rPh sb="2" eb="3">
      <t>ネツ</t>
    </rPh>
    <rPh sb="3" eb="5">
      <t>カンリュウ</t>
    </rPh>
    <rPh sb="5" eb="6">
      <t>リツ</t>
    </rPh>
    <rPh sb="11" eb="13">
      <t>シヨウ</t>
    </rPh>
    <phoneticPr fontId="26"/>
  </si>
  <si>
    <t>：JIS R 3106に定める測定</t>
    <rPh sb="12" eb="13">
      <t>サダ</t>
    </rPh>
    <rPh sb="15" eb="17">
      <t>ソクテイ</t>
    </rPh>
    <phoneticPr fontId="26"/>
  </si>
  <si>
    <t>建具仕様</t>
    <rPh sb="0" eb="2">
      <t>タテグ</t>
    </rPh>
    <rPh sb="2" eb="4">
      <t>シヨウ</t>
    </rPh>
    <phoneticPr fontId="26"/>
  </si>
  <si>
    <t>樹脂</t>
    <rPh sb="0" eb="2">
      <t>ジュシ</t>
    </rPh>
    <phoneticPr fontId="26"/>
  </si>
  <si>
    <t>アルミ樹脂複合</t>
    <rPh sb="3" eb="5">
      <t>ジュシ</t>
    </rPh>
    <rPh sb="5" eb="7">
      <t>フクゴウ</t>
    </rPh>
    <phoneticPr fontId="26"/>
  </si>
  <si>
    <t>アルミ熱遮断構造</t>
    <rPh sb="3" eb="4">
      <t>ネツ</t>
    </rPh>
    <rPh sb="4" eb="6">
      <t>シャダン</t>
    </rPh>
    <rPh sb="6" eb="8">
      <t>コウゾウ</t>
    </rPh>
    <phoneticPr fontId="26"/>
  </si>
  <si>
    <t>アルミＰＧ</t>
    <phoneticPr fontId="26"/>
  </si>
  <si>
    <t>アルミＳＧ</t>
    <phoneticPr fontId="26"/>
  </si>
  <si>
    <t>木製</t>
    <rPh sb="0" eb="2">
      <t>モクセイ</t>
    </rPh>
    <phoneticPr fontId="26"/>
  </si>
  <si>
    <t>アルミ木複合</t>
    <rPh sb="3" eb="4">
      <t>キ</t>
    </rPh>
    <rPh sb="4" eb="6">
      <t>フクゴウ</t>
    </rPh>
    <phoneticPr fontId="26"/>
  </si>
  <si>
    <t>三協立山</t>
    <rPh sb="0" eb="2">
      <t>サンキョウ</t>
    </rPh>
    <rPh sb="2" eb="4">
      <t>タテヤマ</t>
    </rPh>
    <phoneticPr fontId="26"/>
  </si>
  <si>
    <t>不二サッシ</t>
    <rPh sb="0" eb="2">
      <t>フジ</t>
    </rPh>
    <phoneticPr fontId="26"/>
  </si>
  <si>
    <t>ダブルLowE（日射遮蔽型）</t>
  </si>
  <si>
    <t>ガラス種類</t>
    <rPh sb="3" eb="5">
      <t>シュルイ</t>
    </rPh>
    <phoneticPr fontId="26"/>
  </si>
  <si>
    <t>三層</t>
  </si>
  <si>
    <t>LowE（日射遮蔽型）</t>
  </si>
  <si>
    <t>LowE（日射取得型）</t>
  </si>
  <si>
    <t>-</t>
  </si>
  <si>
    <t>計算/試験</t>
    <rPh sb="0" eb="2">
      <t>ケイサン</t>
    </rPh>
    <rPh sb="3" eb="5">
      <t>シケン</t>
    </rPh>
    <phoneticPr fontId="26"/>
  </si>
  <si>
    <t>No20</t>
  </si>
  <si>
    <t>No21</t>
  </si>
  <si>
    <t>No22</t>
  </si>
  <si>
    <t>No23</t>
  </si>
  <si>
    <t>No24</t>
  </si>
  <si>
    <t>No25</t>
  </si>
  <si>
    <t>Ｕ値</t>
    <rPh sb="1" eb="2">
      <t>チ</t>
    </rPh>
    <phoneticPr fontId="26"/>
  </si>
  <si>
    <t>η値</t>
    <rPh sb="1" eb="2">
      <t>チ</t>
    </rPh>
    <phoneticPr fontId="26"/>
  </si>
  <si>
    <t>単板</t>
  </si>
  <si>
    <t>合計開口面積</t>
    <rPh sb="0" eb="2">
      <t>ゴウケイ</t>
    </rPh>
    <phoneticPr fontId="26"/>
  </si>
  <si>
    <t>直接記入</t>
  </si>
  <si>
    <t>直接記入</t>
    <phoneticPr fontId="26"/>
  </si>
  <si>
    <t>仕様　　　　　　　　　　　　　　　　　　　　　　又は　　　　　　　計算　　　　　　　　　　（試験）</t>
    <rPh sb="0" eb="2">
      <t>シヨウ</t>
    </rPh>
    <rPh sb="24" eb="25">
      <t>マタ</t>
    </rPh>
    <rPh sb="33" eb="35">
      <t>ケイサン</t>
    </rPh>
    <rPh sb="46" eb="48">
      <t>シケン</t>
    </rPh>
    <phoneticPr fontId="26"/>
  </si>
  <si>
    <t>　　サッシメーカー</t>
    <phoneticPr fontId="26"/>
  </si>
  <si>
    <t>　　シリーズ名又は記号</t>
    <rPh sb="6" eb="7">
      <t>メイ</t>
    </rPh>
    <rPh sb="7" eb="8">
      <t>マタ</t>
    </rPh>
    <rPh sb="9" eb="11">
      <t>キゴウ</t>
    </rPh>
    <phoneticPr fontId="26"/>
  </si>
  <si>
    <t>W×H　　　（㎡）</t>
    <phoneticPr fontId="26"/>
  </si>
  <si>
    <t>選     択</t>
    <rPh sb="0" eb="1">
      <t>セン</t>
    </rPh>
    <rPh sb="6" eb="7">
      <t>タク</t>
    </rPh>
    <phoneticPr fontId="26"/>
  </si>
  <si>
    <t>選  択</t>
    <rPh sb="0" eb="1">
      <t>セン</t>
    </rPh>
    <rPh sb="3" eb="4">
      <t>タク</t>
    </rPh>
    <phoneticPr fontId="26"/>
  </si>
  <si>
    <t>選   択</t>
    <rPh sb="0" eb="1">
      <t>セン</t>
    </rPh>
    <rPh sb="4" eb="5">
      <t>タク</t>
    </rPh>
    <phoneticPr fontId="26"/>
  </si>
  <si>
    <t>※１≪建具の仕様≫</t>
    <rPh sb="3" eb="5">
      <t>タテグ</t>
    </rPh>
    <rPh sb="6" eb="8">
      <t>シヨウ</t>
    </rPh>
    <phoneticPr fontId="26"/>
  </si>
  <si>
    <t>ガラス仕様 　厚さ・種類　　　　　　　　　　　　　　　　　〔①～④各項目を全て記入〕</t>
    <rPh sb="3" eb="5">
      <t>シヨウ</t>
    </rPh>
    <rPh sb="33" eb="34">
      <t>カク</t>
    </rPh>
    <rPh sb="34" eb="36">
      <t>コウモク</t>
    </rPh>
    <rPh sb="37" eb="38">
      <t>スベ</t>
    </rPh>
    <rPh sb="39" eb="41">
      <t>キニュウ</t>
    </rPh>
    <phoneticPr fontId="26"/>
  </si>
  <si>
    <t>④中空層厚み</t>
    <rPh sb="1" eb="3">
      <t>チュウクウ</t>
    </rPh>
    <rPh sb="3" eb="4">
      <t>ソウ</t>
    </rPh>
    <rPh sb="4" eb="5">
      <t>アツ</t>
    </rPh>
    <phoneticPr fontId="26"/>
  </si>
  <si>
    <t>③中空層種類</t>
    <rPh sb="1" eb="2">
      <t>チュウ</t>
    </rPh>
    <rPh sb="3" eb="4">
      <t>ソウ</t>
    </rPh>
    <rPh sb="4" eb="6">
      <t>シュルイ</t>
    </rPh>
    <phoneticPr fontId="26"/>
  </si>
  <si>
    <t>N</t>
    <phoneticPr fontId="26"/>
  </si>
  <si>
    <t>ガラス無し</t>
    <rPh sb="3" eb="4">
      <t>ナ</t>
    </rPh>
    <phoneticPr fontId="26"/>
  </si>
  <si>
    <t>ダブルLowE（日射取得型）</t>
    <phoneticPr fontId="26"/>
  </si>
  <si>
    <t>G</t>
    <phoneticPr fontId="26"/>
  </si>
  <si>
    <t>16×2</t>
    <phoneticPr fontId="26"/>
  </si>
  <si>
    <t>A</t>
    <phoneticPr fontId="26"/>
  </si>
  <si>
    <t>15×2</t>
    <phoneticPr fontId="26"/>
  </si>
  <si>
    <t>14×2</t>
    <phoneticPr fontId="26"/>
  </si>
  <si>
    <t>13×2</t>
    <phoneticPr fontId="26"/>
  </si>
  <si>
    <t>12×2</t>
    <phoneticPr fontId="26"/>
  </si>
  <si>
    <t>11×2</t>
    <phoneticPr fontId="26"/>
  </si>
  <si>
    <t>10×2</t>
    <phoneticPr fontId="26"/>
  </si>
  <si>
    <t>9×2</t>
    <phoneticPr fontId="26"/>
  </si>
  <si>
    <t>8×2</t>
    <phoneticPr fontId="26"/>
  </si>
  <si>
    <t>7×2</t>
    <phoneticPr fontId="26"/>
  </si>
  <si>
    <t>6×2</t>
    <phoneticPr fontId="26"/>
  </si>
  <si>
    <t>単板</t>
    <phoneticPr fontId="26"/>
  </si>
  <si>
    <t>Ｌｏｗ－Ｅの有無</t>
    <phoneticPr fontId="26"/>
  </si>
  <si>
    <t>中空層種類</t>
    <phoneticPr fontId="26"/>
  </si>
  <si>
    <t>中空層厚み</t>
    <phoneticPr fontId="26"/>
  </si>
  <si>
    <t>複層</t>
    <phoneticPr fontId="26"/>
  </si>
  <si>
    <t>No27</t>
    <phoneticPr fontId="26"/>
  </si>
  <si>
    <t>No29</t>
    <phoneticPr fontId="26"/>
  </si>
  <si>
    <t>≪注記≫ベージュ色のセル部分は、国立研究開発法人　建築研究所のホームページに掲載されている「住宅・住戸の外皮性能計算条件入力シート」へ、外皮性能を入力する際の必要項目を示す。</t>
    <rPh sb="1" eb="2">
      <t>チュウ</t>
    </rPh>
    <rPh sb="2" eb="3">
      <t>キ</t>
    </rPh>
    <rPh sb="8" eb="9">
      <t>イロ</t>
    </rPh>
    <rPh sb="12" eb="14">
      <t>ブブン</t>
    </rPh>
    <rPh sb="16" eb="18">
      <t>コクリツ</t>
    </rPh>
    <rPh sb="18" eb="20">
      <t>ケンキュウ</t>
    </rPh>
    <rPh sb="20" eb="22">
      <t>カイハツ</t>
    </rPh>
    <rPh sb="22" eb="24">
      <t>ホウジン</t>
    </rPh>
    <rPh sb="25" eb="27">
      <t>ケンチク</t>
    </rPh>
    <rPh sb="27" eb="30">
      <t>ケンキュウショ</t>
    </rPh>
    <rPh sb="38" eb="40">
      <t>ケイサイ</t>
    </rPh>
    <rPh sb="46" eb="48">
      <t>ジュウタク</t>
    </rPh>
    <rPh sb="49" eb="51">
      <t>ジュウコ</t>
    </rPh>
    <rPh sb="52" eb="54">
      <t>ガイヒ</t>
    </rPh>
    <rPh sb="54" eb="56">
      <t>セイノウ</t>
    </rPh>
    <rPh sb="56" eb="58">
      <t>ケイサン</t>
    </rPh>
    <rPh sb="58" eb="60">
      <t>ジョウケン</t>
    </rPh>
    <rPh sb="60" eb="62">
      <t>ニュウリョク</t>
    </rPh>
    <rPh sb="68" eb="70">
      <t>ガイヒ</t>
    </rPh>
    <rPh sb="70" eb="72">
      <t>セイノウ</t>
    </rPh>
    <rPh sb="73" eb="75">
      <t>ニュウリョク</t>
    </rPh>
    <rPh sb="77" eb="78">
      <t>サイ</t>
    </rPh>
    <rPh sb="79" eb="81">
      <t>ヒツヨウ</t>
    </rPh>
    <rPh sb="81" eb="83">
      <t>コウモク</t>
    </rPh>
    <rPh sb="84" eb="85">
      <t>シメ</t>
    </rPh>
    <phoneticPr fontId="26"/>
  </si>
  <si>
    <t>　１：（一重）木製または樹脂製</t>
    <rPh sb="7" eb="9">
      <t>モクセイ</t>
    </rPh>
    <rPh sb="12" eb="14">
      <t>ジュシ</t>
    </rPh>
    <rPh sb="14" eb="15">
      <t>セイ</t>
    </rPh>
    <phoneticPr fontId="26"/>
  </si>
  <si>
    <t>　２：（一重）アルミ樹脂複合製</t>
    <rPh sb="4" eb="6">
      <t>イチジュウ</t>
    </rPh>
    <rPh sb="10" eb="12">
      <t>ジュシ</t>
    </rPh>
    <rPh sb="12" eb="14">
      <t>フクゴウ</t>
    </rPh>
    <rPh sb="14" eb="15">
      <t>セイ</t>
    </rPh>
    <phoneticPr fontId="26"/>
  </si>
  <si>
    <t>和障子</t>
    <rPh sb="0" eb="1">
      <t>ワ</t>
    </rPh>
    <rPh sb="1" eb="3">
      <t>ショウジ</t>
    </rPh>
    <phoneticPr fontId="26"/>
  </si>
  <si>
    <t>外付け
ブラインド</t>
    <rPh sb="0" eb="1">
      <t>ソト</t>
    </rPh>
    <rPh sb="1" eb="2">
      <t>ツ</t>
    </rPh>
    <phoneticPr fontId="26"/>
  </si>
  <si>
    <t>ＦＩＸ</t>
    <phoneticPr fontId="26"/>
  </si>
  <si>
    <t>ドア</t>
    <phoneticPr fontId="26"/>
  </si>
  <si>
    <t>計算/試験</t>
    <phoneticPr fontId="26"/>
  </si>
  <si>
    <t>トイレ</t>
    <phoneticPr fontId="26"/>
  </si>
  <si>
    <t>ルーバー</t>
    <phoneticPr fontId="26"/>
  </si>
  <si>
    <t>キッチン</t>
    <phoneticPr fontId="26"/>
  </si>
  <si>
    <t>オーニング</t>
    <phoneticPr fontId="26"/>
  </si>
  <si>
    <t>リビング</t>
    <phoneticPr fontId="26"/>
  </si>
  <si>
    <t>ダイニング</t>
    <phoneticPr fontId="26"/>
  </si>
  <si>
    <t>ＬＤK</t>
    <phoneticPr fontId="26"/>
  </si>
  <si>
    <t>ホール</t>
    <phoneticPr fontId="26"/>
  </si>
  <si>
    <t>クローゼット</t>
    <phoneticPr fontId="26"/>
  </si>
  <si>
    <t>ガラスブロック</t>
    <phoneticPr fontId="26"/>
  </si>
  <si>
    <t>テラスドア</t>
    <phoneticPr fontId="26"/>
  </si>
  <si>
    <t>ガス</t>
    <phoneticPr fontId="26"/>
  </si>
  <si>
    <t>ダブルLowE（日射遮蔽型）</t>
    <phoneticPr fontId="26"/>
  </si>
  <si>
    <t>LowE（日射取得型）</t>
    <phoneticPr fontId="26"/>
  </si>
  <si>
    <t>単板+複層</t>
    <phoneticPr fontId="26"/>
  </si>
  <si>
    <t>LowE（日射遮蔽型）</t>
    <phoneticPr fontId="26"/>
  </si>
  <si>
    <t>単板+単板</t>
    <phoneticPr fontId="26"/>
  </si>
  <si>
    <t>LowE</t>
    <phoneticPr fontId="26"/>
  </si>
  <si>
    <t>無し</t>
    <phoneticPr fontId="26"/>
  </si>
  <si>
    <t>　　　ＩＳＯ１００７７による計算</t>
    <phoneticPr fontId="26"/>
  </si>
  <si>
    <t>ＬＩＸＩＬ</t>
    <phoneticPr fontId="26"/>
  </si>
  <si>
    <t>ＹＫＫ ＡＰ</t>
    <phoneticPr fontId="26"/>
  </si>
  <si>
    <t>アルメタックス</t>
    <phoneticPr fontId="26"/>
  </si>
  <si>
    <t>エクセルシャノン</t>
    <phoneticPr fontId="26"/>
  </si>
  <si>
    <t>３：（一重）金属製熱遮断構造　　</t>
    <phoneticPr fontId="26"/>
  </si>
  <si>
    <t>自動表記/直接入力</t>
    <rPh sb="0" eb="2">
      <t>ジドウ</t>
    </rPh>
    <rPh sb="2" eb="4">
      <t>ヒョウキ</t>
    </rPh>
    <rPh sb="7" eb="9">
      <t>ニュウリョク</t>
    </rPh>
    <phoneticPr fontId="26"/>
  </si>
  <si>
    <t>【窓等の大部分がガラスで構成される開口部（一重構造の建具）の熱貫流率】</t>
    <rPh sb="1" eb="2">
      <t>マド</t>
    </rPh>
    <rPh sb="2" eb="3">
      <t>トウ</t>
    </rPh>
    <rPh sb="4" eb="7">
      <t>ダイブブン</t>
    </rPh>
    <rPh sb="12" eb="14">
      <t>コウセイ</t>
    </rPh>
    <rPh sb="17" eb="20">
      <t>カイコウブ</t>
    </rPh>
    <rPh sb="21" eb="23">
      <t>イチジュウ</t>
    </rPh>
    <rPh sb="23" eb="25">
      <t>コウゾウ</t>
    </rPh>
    <rPh sb="26" eb="28">
      <t>タテグ</t>
    </rPh>
    <rPh sb="30" eb="31">
      <t>ネツ</t>
    </rPh>
    <rPh sb="31" eb="33">
      <t>カンリュウ</t>
    </rPh>
    <rPh sb="33" eb="34">
      <t>リツ</t>
    </rPh>
    <phoneticPr fontId="26"/>
  </si>
  <si>
    <t>２５．※２参照は自動表記</t>
    <rPh sb="5" eb="7">
      <t>サンショウ</t>
    </rPh>
    <rPh sb="8" eb="10">
      <t>ジドウ</t>
    </rPh>
    <rPh sb="10" eb="12">
      <t>ヒョウキ</t>
    </rPh>
    <phoneticPr fontId="26"/>
  </si>
  <si>
    <t>〔NO．　／　〕</t>
    <phoneticPr fontId="26"/>
  </si>
  <si>
    <t>三層複層（Ａ1２以上×２）</t>
    <rPh sb="0" eb="2">
      <t>サンソウ</t>
    </rPh>
    <rPh sb="2" eb="4">
      <t>フクソウ</t>
    </rPh>
    <rPh sb="8" eb="10">
      <t>イジョウ</t>
    </rPh>
    <phoneticPr fontId="26"/>
  </si>
  <si>
    <t>三層複層（Ａ1２未満×２）</t>
    <rPh sb="0" eb="2">
      <t>サンソウ</t>
    </rPh>
    <rPh sb="2" eb="4">
      <t>フクソウ</t>
    </rPh>
    <rPh sb="8" eb="10">
      <t>ミマン</t>
    </rPh>
    <phoneticPr fontId="26"/>
  </si>
  <si>
    <t>ダブルＬｏｗ-Ｅ　三層複層（Ｇ１３以上×２）日射取得型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</si>
  <si>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三層複層（Ｇ１３以上×２）日射遮蔽型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</si>
  <si>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三層複層（Ｇ１０以上G１３未満×２）日射遮蔽型</t>
    <rPh sb="9" eb="11">
      <t>サンソウ</t>
    </rPh>
    <rPh sb="11" eb="13">
      <t>フクソウ</t>
    </rPh>
    <rPh sb="17" eb="19">
      <t>イジョウニッシャシャヘイガタ</t>
    </rPh>
    <phoneticPr fontId="26"/>
  </si>
  <si>
    <t>ダブルＬｏｗ-Ｅ　三層複層（Ｇ１０以上G１３未満×２）日射取得型</t>
    <rPh sb="9" eb="11">
      <t>サンソウ</t>
    </rPh>
    <rPh sb="11" eb="13">
      <t>フクソウ</t>
    </rPh>
    <rPh sb="17" eb="19">
      <t>イジョウ</t>
    </rPh>
    <rPh sb="22" eb="24">
      <t>ミマン</t>
    </rPh>
    <rPh sb="27" eb="29">
      <t>ニッシャ</t>
    </rPh>
    <rPh sb="29" eb="31">
      <t>シュトク</t>
    </rPh>
    <rPh sb="31" eb="32">
      <t>ガタ</t>
    </rPh>
    <phoneticPr fontId="26"/>
  </si>
  <si>
    <t>ダブルＬｏｗ-Ｅ　三層複層（Ｇ７以上G１０未満×２）日射取得型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</si>
  <si>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三層複層（Ｇ７以上G１０未満×２）日射遮蔽型</t>
    <rPh sb="9" eb="11">
      <t>サンソウ</t>
    </rPh>
    <rPh sb="11" eb="13">
      <t>フクソウニッシャシャヘイガタ</t>
    </rPh>
    <phoneticPr fontId="26"/>
  </si>
  <si>
    <t>ダブルＬｏｗ-Ｅ　三層複層（Ｇ７未満×２）日射取得型</t>
    <rPh sb="9" eb="11">
      <t>サンソウ</t>
    </rPh>
    <rPh sb="11" eb="13">
      <t>フクソウ</t>
    </rPh>
    <rPh sb="16" eb="18">
      <t>ミマン</t>
    </rPh>
    <rPh sb="21" eb="23">
      <t>ニッシャ</t>
    </rPh>
    <rPh sb="23" eb="25">
      <t>シュトク</t>
    </rPh>
    <rPh sb="25" eb="26">
      <t>ガタ</t>
    </rPh>
    <phoneticPr fontId="26"/>
  </si>
  <si>
    <t>ダブルＬｏｗ-Ｅ　三層複層（Ｇ７未満×２）日射遮蔽型</t>
    <rPh sb="9" eb="11">
      <t>サンソウ</t>
    </rPh>
    <rPh sb="11" eb="13">
      <t>フクソウニッシャシャヘイガタ</t>
    </rPh>
    <phoneticPr fontId="26"/>
  </si>
  <si>
    <t>ダブルＬｏｗ-Ｅ　三層複層（Ａ１３以上×２）日射取得型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</si>
  <si>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三層複層（Ａ１３以上×２）日射遮蔽型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</si>
  <si>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三層複層（Ａ９以上A１３未満×２）日射取得型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</si>
  <si>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三層複層（Ａ９以上A１３未満×２）日射遮蔽型</t>
    <rPh sb="9" eb="11">
      <t>サンソウ</t>
    </rPh>
    <rPh sb="11" eb="13">
      <t>フクソウニッシャシャヘイガタ</t>
    </rPh>
    <phoneticPr fontId="26"/>
  </si>
  <si>
    <t>ダブルＬｏｗ-Ｅ　三層複層（Ａ７以上A９未満×２）日射取得型</t>
    <rPh sb="9" eb="11">
      <t>サンソウ</t>
    </rPh>
    <rPh sb="11" eb="13">
      <t>フクソウ</t>
    </rPh>
    <rPh sb="16" eb="18">
      <t>イジョウ</t>
    </rPh>
    <rPh sb="20" eb="22">
      <t>ミマン</t>
    </rPh>
    <rPh sb="25" eb="27">
      <t>ニッシャ</t>
    </rPh>
    <rPh sb="27" eb="29">
      <t>シュトク</t>
    </rPh>
    <rPh sb="29" eb="30">
      <t>ガタ</t>
    </rPh>
    <phoneticPr fontId="26"/>
  </si>
  <si>
    <t>ダブルＬｏｗ-Ｅ　三層複層（Ａ７以上A９未満×２）日射遮蔽型</t>
    <rPh sb="9" eb="11">
      <t>サンソウ</t>
    </rPh>
    <rPh sb="11" eb="13">
      <t>フクソウニッシャシャヘイガタ</t>
    </rPh>
    <phoneticPr fontId="26"/>
  </si>
  <si>
    <t>ダブルＬｏｗ-Ｅ　三層複層（Ａ７未満×２）日射取得型</t>
    <rPh sb="9" eb="11">
      <t>サンソウ</t>
    </rPh>
    <rPh sb="11" eb="13">
      <t>フクソウ</t>
    </rPh>
    <rPh sb="16" eb="18">
      <t>ミマン</t>
    </rPh>
    <rPh sb="21" eb="23">
      <t>ニッシャ</t>
    </rPh>
    <rPh sb="23" eb="25">
      <t>シュトク</t>
    </rPh>
    <rPh sb="25" eb="26">
      <t>ガタ</t>
    </rPh>
    <phoneticPr fontId="26"/>
  </si>
  <si>
    <t>ダブルＬｏｗ-Ｅ　三層複層（Ａ７未満×２）日射遮蔽型</t>
    <rPh sb="9" eb="11">
      <t>サンソウ</t>
    </rPh>
    <rPh sb="11" eb="13">
      <t>フクソウニッシャシャヘイガタ</t>
    </rPh>
    <phoneticPr fontId="26"/>
  </si>
  <si>
    <t>Ｌｏｗ-Ｅ　三層複層（Ｇ１０以上×２）日射取得型</t>
    <rPh sb="6" eb="8">
      <t>サンソウ</t>
    </rPh>
    <rPh sb="8" eb="10">
      <t>フクソウ</t>
    </rPh>
    <rPh sb="14" eb="16">
      <t>イジョウ</t>
    </rPh>
    <rPh sb="19" eb="21">
      <t>ニッシャ</t>
    </rPh>
    <rPh sb="21" eb="23">
      <t>シュトク</t>
    </rPh>
    <rPh sb="23" eb="24">
      <t>ガタ</t>
    </rPh>
    <phoneticPr fontId="26"/>
  </si>
  <si>
    <t>Ｌｏｗ-Ｅ　三層複層（Ｇ１０以上×２）日射遮蔽型</t>
    <rPh sb="6" eb="8">
      <t>サンソウ</t>
    </rPh>
    <rPh sb="8" eb="10">
      <t>フクソウ</t>
    </rPh>
    <rPh sb="14" eb="16">
      <t>イジョウ</t>
    </rPh>
    <rPh sb="19" eb="21">
      <t>ニッシャ</t>
    </rPh>
    <rPh sb="23" eb="24">
      <t>ガタ</t>
    </rPh>
    <phoneticPr fontId="26"/>
  </si>
  <si>
    <t>Ｌｏｗ-Ｅ　三層複層（Ｇ１０未満×２）日射取得型</t>
    <rPh sb="6" eb="8">
      <t>サンソウ</t>
    </rPh>
    <rPh sb="8" eb="10">
      <t>フクソウ</t>
    </rPh>
    <rPh sb="14" eb="16">
      <t>ミマン</t>
    </rPh>
    <rPh sb="19" eb="21">
      <t>ニッシャ</t>
    </rPh>
    <rPh sb="21" eb="23">
      <t>シュトク</t>
    </rPh>
    <rPh sb="23" eb="24">
      <t>ガタ</t>
    </rPh>
    <phoneticPr fontId="26"/>
  </si>
  <si>
    <t>Ｌｏｗ-Ｅ　三層複層（Ｇ１０未満×２）日射遮蔽型</t>
    <rPh sb="6" eb="8">
      <t>サンソウ</t>
    </rPh>
    <rPh sb="8" eb="10">
      <t>フクソウ</t>
    </rPh>
    <rPh sb="14" eb="16">
      <t>ミマン</t>
    </rPh>
    <rPh sb="19" eb="21">
      <t>ニッシャ</t>
    </rPh>
    <rPh sb="23" eb="24">
      <t>ガタ</t>
    </rPh>
    <phoneticPr fontId="26"/>
  </si>
  <si>
    <t>Ｌｏｗ-Ｅ　三層複層（Ａ１３以上×２）日射取得型</t>
    <rPh sb="6" eb="8">
      <t>サンソウ</t>
    </rPh>
    <rPh sb="8" eb="10">
      <t>フクソウ</t>
    </rPh>
    <rPh sb="14" eb="16">
      <t>イジョウ</t>
    </rPh>
    <rPh sb="19" eb="21">
      <t>ニッシャ</t>
    </rPh>
    <rPh sb="21" eb="23">
      <t>シュトク</t>
    </rPh>
    <rPh sb="23" eb="24">
      <t>ガタ</t>
    </rPh>
    <phoneticPr fontId="26"/>
  </si>
  <si>
    <t>Ｌｏｗ-Ｅ　三層複層（Ａ１３以上×２）日射遮蔽型</t>
    <rPh sb="6" eb="8">
      <t>サンソウ</t>
    </rPh>
    <rPh sb="8" eb="10">
      <t>フクソウ</t>
    </rPh>
    <rPh sb="14" eb="16">
      <t>イジョウ</t>
    </rPh>
    <rPh sb="19" eb="21">
      <t>ニッシャ</t>
    </rPh>
    <rPh sb="21" eb="23">
      <t>シャヘイ</t>
    </rPh>
    <rPh sb="23" eb="24">
      <t>ガタ</t>
    </rPh>
    <phoneticPr fontId="26"/>
  </si>
  <si>
    <t>Ｌｏｗ-Ｅ　三層複層（Ａ９以上A１３未満×２）日射取得型</t>
    <rPh sb="6" eb="8">
      <t>サンソウ</t>
    </rPh>
    <rPh sb="8" eb="10">
      <t>フクソウ</t>
    </rPh>
    <rPh sb="13" eb="15">
      <t>イジョウ</t>
    </rPh>
    <rPh sb="18" eb="20">
      <t>ミマン</t>
    </rPh>
    <rPh sb="23" eb="25">
      <t>ニッシャ</t>
    </rPh>
    <rPh sb="25" eb="27">
      <t>シュトク</t>
    </rPh>
    <rPh sb="27" eb="28">
      <t>ガタ</t>
    </rPh>
    <phoneticPr fontId="26"/>
  </si>
  <si>
    <t>Ｌｏｗ-Ｅ　三層複層（Ａ９以上A１３未満×２）日射遮蔽型</t>
    <rPh sb="6" eb="8">
      <t>サンソウ</t>
    </rPh>
    <rPh sb="8" eb="10">
      <t>フクソウニッシャシャヘイガタ</t>
    </rPh>
    <phoneticPr fontId="26"/>
  </si>
  <si>
    <t>Ｌｏｗ-Ｅ　三層複層（Ａ７以上A９未満×２）日射取得型</t>
    <rPh sb="6" eb="8">
      <t>サンソウ</t>
    </rPh>
    <rPh sb="8" eb="10">
      <t>フクソウ</t>
    </rPh>
    <rPh sb="13" eb="15">
      <t>イジョウ</t>
    </rPh>
    <rPh sb="17" eb="19">
      <t>ミマン</t>
    </rPh>
    <rPh sb="22" eb="24">
      <t>ニッシャ</t>
    </rPh>
    <rPh sb="24" eb="26">
      <t>シュトク</t>
    </rPh>
    <rPh sb="26" eb="27">
      <t>ガタ</t>
    </rPh>
    <phoneticPr fontId="26"/>
  </si>
  <si>
    <t>Ｌｏｗ-Ｅ　三層複層（Ａ７以上A９未満×２）日射遮蔽型</t>
    <rPh sb="6" eb="8">
      <t>サンソウ</t>
    </rPh>
    <rPh sb="8" eb="10">
      <t>フクソウニッシャシャヘイガタ</t>
    </rPh>
    <phoneticPr fontId="26"/>
  </si>
  <si>
    <t>Ｌｏｗ-Ｅ　三層複層（Ａ７未満×２）日射取得型</t>
    <rPh sb="6" eb="8">
      <t>サンソウ</t>
    </rPh>
    <rPh sb="8" eb="10">
      <t>フクソウ</t>
    </rPh>
    <rPh sb="13" eb="15">
      <t>ミマン</t>
    </rPh>
    <rPh sb="18" eb="20">
      <t>ニッシャ</t>
    </rPh>
    <rPh sb="20" eb="22">
      <t>シュトク</t>
    </rPh>
    <rPh sb="22" eb="23">
      <t>ガタ</t>
    </rPh>
    <phoneticPr fontId="26"/>
  </si>
  <si>
    <t>Ｌｏｗ-Ｅ　三層複層（Ａ７未満×２）日射遮蔽型</t>
    <rPh sb="6" eb="8">
      <t>サンソウ</t>
    </rPh>
    <rPh sb="8" eb="10">
      <t>フクソウニッシャシャヘイガタ</t>
    </rPh>
    <phoneticPr fontId="26"/>
  </si>
  <si>
    <t>Ｌｏｗ-Ｅ　複層（Ｇ１０以上）日射取得型</t>
    <rPh sb="6" eb="8">
      <t>フクソウ</t>
    </rPh>
    <rPh sb="12" eb="14">
      <t>イジョウ</t>
    </rPh>
    <rPh sb="15" eb="17">
      <t>ニッシャ</t>
    </rPh>
    <rPh sb="17" eb="19">
      <t>シュトク</t>
    </rPh>
    <rPh sb="19" eb="20">
      <t>ガタ</t>
    </rPh>
    <phoneticPr fontId="26"/>
  </si>
  <si>
    <t>Ｌｏｗ-Ｅ　複層（Ｇ１０以上）日射遮蔽型</t>
    <rPh sb="6" eb="8">
      <t>フクソウ</t>
    </rPh>
    <rPh sb="12" eb="14">
      <t>イジョウ</t>
    </rPh>
    <rPh sb="15" eb="17">
      <t>ニッシャ</t>
    </rPh>
    <rPh sb="17" eb="19">
      <t>シャヘイ</t>
    </rPh>
    <rPh sb="19" eb="20">
      <t>ガタ</t>
    </rPh>
    <phoneticPr fontId="26"/>
  </si>
  <si>
    <t>Ｌｏｗ-Ｅ　複層（Ｇ８以上Ｇ１０未満）日射取得型</t>
    <rPh sb="6" eb="8">
      <t>フクソウ</t>
    </rPh>
    <rPh sb="11" eb="13">
      <t>イジョウ</t>
    </rPh>
    <rPh sb="16" eb="18">
      <t>ミマン</t>
    </rPh>
    <rPh sb="19" eb="21">
      <t>ニッシャ</t>
    </rPh>
    <rPh sb="21" eb="23">
      <t>シュトク</t>
    </rPh>
    <rPh sb="23" eb="24">
      <t>ガタ</t>
    </rPh>
    <phoneticPr fontId="26"/>
  </si>
  <si>
    <t>Ｌｏｗ-Ｅ　複層（Ｇ８以上Ｇ１０未満）日射遮蔽型</t>
    <rPh sb="6" eb="8">
      <t>フクソウ</t>
    </rPh>
    <rPh sb="11" eb="13">
      <t>イジョウ</t>
    </rPh>
    <rPh sb="16" eb="18">
      <t>ミマン</t>
    </rPh>
    <rPh sb="19" eb="21">
      <t>ニッシャ</t>
    </rPh>
    <rPh sb="21" eb="23">
      <t>シャヘイ</t>
    </rPh>
    <rPh sb="23" eb="24">
      <t>ガタ</t>
    </rPh>
    <phoneticPr fontId="26"/>
  </si>
  <si>
    <t>Ｌｏｗ-Ｅ　複層（Ｇ８未満）日射取得型</t>
    <rPh sb="6" eb="8">
      <t>フクソウ</t>
    </rPh>
    <rPh sb="11" eb="13">
      <t>ミマン</t>
    </rPh>
    <rPh sb="14" eb="16">
      <t>ニッシャ</t>
    </rPh>
    <rPh sb="16" eb="18">
      <t>シュトク</t>
    </rPh>
    <rPh sb="18" eb="19">
      <t>ガタ</t>
    </rPh>
    <phoneticPr fontId="26"/>
  </si>
  <si>
    <t>Ｌｏｗ-Ｅ　複層（Ｇ８未満）日射遮蔽型</t>
    <rPh sb="6" eb="8">
      <t>フクソウ</t>
    </rPh>
    <rPh sb="11" eb="13">
      <t>ミマン</t>
    </rPh>
    <rPh sb="14" eb="16">
      <t>ニッシャ</t>
    </rPh>
    <rPh sb="16" eb="18">
      <t>シャヘイ</t>
    </rPh>
    <rPh sb="18" eb="19">
      <t>ガタ</t>
    </rPh>
    <phoneticPr fontId="26"/>
  </si>
  <si>
    <t>Ｌｏｗ-Ｅ　複層（Ａ１４以上）日射取得型</t>
    <rPh sb="6" eb="8">
      <t>フクソウ</t>
    </rPh>
    <rPh sb="12" eb="14">
      <t>イジョウ</t>
    </rPh>
    <rPh sb="15" eb="17">
      <t>ニッシャ</t>
    </rPh>
    <rPh sb="17" eb="19">
      <t>シュトク</t>
    </rPh>
    <rPh sb="19" eb="20">
      <t>ガタ</t>
    </rPh>
    <phoneticPr fontId="26"/>
  </si>
  <si>
    <t>Ｌｏｗ-Ｅ　複層（Ａ１４以上）日射遮蔽型</t>
    <rPh sb="6" eb="8">
      <t>フクソウ</t>
    </rPh>
    <rPh sb="12" eb="14">
      <t>イジョウ</t>
    </rPh>
    <rPh sb="15" eb="17">
      <t>ニッシャ</t>
    </rPh>
    <rPh sb="17" eb="19">
      <t>シャヘイ</t>
    </rPh>
    <rPh sb="19" eb="20">
      <t>ガタ</t>
    </rPh>
    <phoneticPr fontId="26"/>
  </si>
  <si>
    <t>Ｌｏｗ-Ｅ　複層（Ａ１１以上Ａ１４未満）日射取得型</t>
    <rPh sb="6" eb="8">
      <t>フクソウ</t>
    </rPh>
    <rPh sb="12" eb="14">
      <t>イジョウ</t>
    </rPh>
    <rPh sb="17" eb="19">
      <t>ミマン</t>
    </rPh>
    <rPh sb="20" eb="22">
      <t>ニッシャ</t>
    </rPh>
    <rPh sb="22" eb="24">
      <t>シュトク</t>
    </rPh>
    <rPh sb="24" eb="25">
      <t>ガタ</t>
    </rPh>
    <phoneticPr fontId="26"/>
  </si>
  <si>
    <t>Ｌｏｗ-Ｅ　複層（Ａ１１以上Ａ１４未満）日射遮蔽型</t>
    <rPh sb="6" eb="8">
      <t>フクソウ</t>
    </rPh>
    <rPh sb="17" eb="19">
      <t>ミマン</t>
    </rPh>
    <rPh sb="20" eb="22">
      <t>ニッシャ</t>
    </rPh>
    <rPh sb="22" eb="24">
      <t>シャヘイ</t>
    </rPh>
    <rPh sb="24" eb="25">
      <t>ガタ</t>
    </rPh>
    <phoneticPr fontId="26"/>
  </si>
  <si>
    <t>Ｌｏｗ-Ｅ　複層（Ａ１１未満）日射取得型</t>
    <rPh sb="6" eb="8">
      <t>フクソウ</t>
    </rPh>
    <rPh sb="12" eb="14">
      <t>ミマン</t>
    </rPh>
    <rPh sb="15" eb="17">
      <t>ニッシャ</t>
    </rPh>
    <rPh sb="17" eb="19">
      <t>シュトク</t>
    </rPh>
    <rPh sb="19" eb="20">
      <t>ガタ</t>
    </rPh>
    <phoneticPr fontId="26"/>
  </si>
  <si>
    <t>Ｌｏｗ-Ｅ　複層（Ａ１１未満）日射遮蔽型</t>
    <rPh sb="6" eb="8">
      <t>フクソウ</t>
    </rPh>
    <rPh sb="12" eb="14">
      <t>ミマン</t>
    </rPh>
    <rPh sb="15" eb="17">
      <t>ニッシャ</t>
    </rPh>
    <rPh sb="17" eb="19">
      <t>シャヘイ</t>
    </rPh>
    <rPh sb="19" eb="20">
      <t>ガタ</t>
    </rPh>
    <phoneticPr fontId="26"/>
  </si>
  <si>
    <t>複層（Ａ１３以上）</t>
    <rPh sb="0" eb="2">
      <t>フクソウ</t>
    </rPh>
    <rPh sb="6" eb="8">
      <t>イジョウ</t>
    </rPh>
    <phoneticPr fontId="26"/>
  </si>
  <si>
    <t>複層（Ａ１３未満）</t>
    <rPh sb="0" eb="2">
      <t>フクソウ</t>
    </rPh>
    <rPh sb="6" eb="8">
      <t>ミマン</t>
    </rPh>
    <phoneticPr fontId="26"/>
  </si>
  <si>
    <t>ダブルＬｏｗ-Ｅ　三層複層（Ｇ１２以上×２）日射取得型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</si>
  <si>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三層複層（Ｇ１２以上×２）日射遮蔽型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</si>
  <si>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三層複層（Ｇ８以上G１２未満×２）日射取得型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</si>
  <si>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三層複層（Ｇ８以上G１２未満×２）日射遮蔽型</t>
    <rPh sb="9" eb="11">
      <t>サンソウ</t>
    </rPh>
    <rPh sb="11" eb="13">
      <t>フクソウ</t>
    </rPh>
    <rPh sb="16" eb="18">
      <t>イジョウニッシャシャヘイガタ</t>
    </rPh>
    <phoneticPr fontId="26"/>
  </si>
  <si>
    <t>ダブルＬｏｗ-Ｅ　三層複層（Ｇ８未満×２）日射取得型</t>
    <rPh sb="9" eb="11">
      <t>サンソウ</t>
    </rPh>
    <rPh sb="11" eb="13">
      <t>フクソウ</t>
    </rPh>
    <rPh sb="16" eb="18">
      <t>ミマン</t>
    </rPh>
    <rPh sb="21" eb="23">
      <t>ニッシャ</t>
    </rPh>
    <rPh sb="23" eb="25">
      <t>シュトク</t>
    </rPh>
    <rPh sb="25" eb="26">
      <t>ガタ</t>
    </rPh>
    <phoneticPr fontId="26"/>
  </si>
  <si>
    <t>ダブルＬｏｗ-Ｅ　三層複層（Ｇ８未満×２）日射遮蔽型</t>
    <rPh sb="9" eb="11">
      <t>サンソウ</t>
    </rPh>
    <rPh sb="11" eb="13">
      <t>フクソウニッシャシャヘイガタ</t>
    </rPh>
    <phoneticPr fontId="26"/>
  </si>
  <si>
    <t>ダブルＬｏｗ-Ｅ　三層複層（Ａ１６以上×２）日射取得型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</si>
  <si>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三層複層（Ａ１６以上×２）日射遮蔽型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</si>
  <si>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三層複層（Ａ１０以上A１６未満×２）日射取得型</t>
    <rPh sb="9" eb="11">
      <t>サンソウ</t>
    </rPh>
    <rPh sb="11" eb="13">
      <t>フクソウ</t>
    </rPh>
    <rPh sb="17" eb="19">
      <t>イジョウ</t>
    </rPh>
    <rPh sb="22" eb="24">
      <t>ミマン</t>
    </rPh>
    <rPh sb="27" eb="29">
      <t>ニッシャ</t>
    </rPh>
    <rPh sb="29" eb="31">
      <t>シュトク</t>
    </rPh>
    <rPh sb="31" eb="32">
      <t>ガタ</t>
    </rPh>
    <phoneticPr fontId="26"/>
  </si>
  <si>
    <t>ダブルＬｏｗ-Ｅ　三層複層（Ａ１０以上A１６未満×２）日射遮蔽型</t>
    <rPh sb="9" eb="11">
      <t>サンソウ</t>
    </rPh>
    <rPh sb="11" eb="13">
      <t>フクソウニッシャシャヘイガタ</t>
    </rPh>
    <phoneticPr fontId="26"/>
  </si>
  <si>
    <t>ダブルＬｏｗ-Ｅ　三層複層（Ａ８以上A１０未満×２）日射取得型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</si>
  <si>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三層複層（Ａ８以上A１０未満×２）日射遮蔽型</t>
    <rPh sb="9" eb="11">
      <t>サンソウ</t>
    </rPh>
    <rPh sb="11" eb="13">
      <t>フクソウニッシャシャヘイガタ</t>
    </rPh>
    <phoneticPr fontId="26"/>
  </si>
  <si>
    <t>ダブルＬｏｗ-Ｅ　三層複層（Ａ８未満×２）日射取得型</t>
    <rPh sb="9" eb="11">
      <t>サンソウ</t>
    </rPh>
    <rPh sb="11" eb="13">
      <t>フクソウ</t>
    </rPh>
    <rPh sb="16" eb="18">
      <t>ミマン</t>
    </rPh>
    <rPh sb="21" eb="23">
      <t>ニッシャ</t>
    </rPh>
    <rPh sb="23" eb="25">
      <t>シュトク</t>
    </rPh>
    <rPh sb="25" eb="26">
      <t>ガタ</t>
    </rPh>
    <phoneticPr fontId="26"/>
  </si>
  <si>
    <t>ダブルＬｏｗ-Ｅ　三層複層（Ａ８未満×２）日射遮蔽型</t>
    <rPh sb="9" eb="11">
      <t>サンソウ</t>
    </rPh>
    <rPh sb="11" eb="13">
      <t>フクソウニッシャシャヘイガタ</t>
    </rPh>
    <phoneticPr fontId="26"/>
  </si>
  <si>
    <t>Ｌｏｗ-Ｅ　三層複層（Ｇ１２以上×２）日射取得型</t>
    <rPh sb="6" eb="8">
      <t>サンソウ</t>
    </rPh>
    <rPh sb="8" eb="10">
      <t>フクソウ</t>
    </rPh>
    <rPh sb="14" eb="16">
      <t>イジョウ</t>
    </rPh>
    <rPh sb="19" eb="21">
      <t>ニッシャ</t>
    </rPh>
    <rPh sb="21" eb="23">
      <t>シュトク</t>
    </rPh>
    <rPh sb="23" eb="24">
      <t>ガタ</t>
    </rPh>
    <phoneticPr fontId="26"/>
  </si>
  <si>
    <t>Ｌｏｗ-Ｅ　三層複層（Ｇ１２以上×２）日射遮蔽型</t>
    <rPh sb="6" eb="8">
      <t>サンソウ</t>
    </rPh>
    <rPh sb="8" eb="10">
      <t>フクソウ</t>
    </rPh>
    <rPh sb="14" eb="16">
      <t>イジョウ</t>
    </rPh>
    <rPh sb="19" eb="21">
      <t>ニッシャ</t>
    </rPh>
    <rPh sb="23" eb="24">
      <t>ガタ</t>
    </rPh>
    <phoneticPr fontId="26"/>
  </si>
  <si>
    <t>Ｌｏｗ-Ｅ　三層複層（Ｇ９未満×２）日射取得型</t>
    <rPh sb="6" eb="8">
      <t>サンソウ</t>
    </rPh>
    <rPh sb="8" eb="10">
      <t>フクソウ</t>
    </rPh>
    <rPh sb="13" eb="15">
      <t>ミマン</t>
    </rPh>
    <rPh sb="18" eb="20">
      <t>ニッシャ</t>
    </rPh>
    <rPh sb="20" eb="22">
      <t>シュトク</t>
    </rPh>
    <rPh sb="22" eb="23">
      <t>ガタ</t>
    </rPh>
    <phoneticPr fontId="26"/>
  </si>
  <si>
    <t>Ｌｏｗ-Ｅ　三層複層（Ｇ９未満×２）日射遮蔽型</t>
    <rPh sb="6" eb="8">
      <t>サンソウ</t>
    </rPh>
    <rPh sb="8" eb="10">
      <t>フクソウ</t>
    </rPh>
    <rPh sb="13" eb="15">
      <t>ミマン</t>
    </rPh>
    <rPh sb="18" eb="20">
      <t>ニッシャ</t>
    </rPh>
    <rPh sb="22" eb="23">
      <t>ガタ</t>
    </rPh>
    <phoneticPr fontId="26"/>
  </si>
  <si>
    <t>Ｌｏｗ-Ｅ　三層複層（Ｇ９以上Ｇ１２未満×２）日射取得型</t>
    <rPh sb="6" eb="8">
      <t>サンソウ</t>
    </rPh>
    <rPh sb="8" eb="10">
      <t>フクソウ</t>
    </rPh>
    <rPh sb="23" eb="25">
      <t>ニッシャ</t>
    </rPh>
    <rPh sb="25" eb="27">
      <t>シュトク</t>
    </rPh>
    <rPh sb="27" eb="28">
      <t>ガタ</t>
    </rPh>
    <phoneticPr fontId="26"/>
  </si>
  <si>
    <t>Ｌｏｗ-Ｅ　三層複層（Ｇ９以上Ｇ１２未満×２）日射遮蔽型</t>
    <rPh sb="6" eb="8">
      <t>サンソウ</t>
    </rPh>
    <rPh sb="8" eb="10">
      <t>フクソウニッシャガタ</t>
    </rPh>
    <phoneticPr fontId="26"/>
  </si>
  <si>
    <t>Ｌｏｗ-Ｅ　三層複層（Ａ１６以上×２）日射取得型</t>
    <rPh sb="6" eb="8">
      <t>サンソウ</t>
    </rPh>
    <rPh sb="8" eb="10">
      <t>フクソウ</t>
    </rPh>
    <rPh sb="14" eb="16">
      <t>イジョウ</t>
    </rPh>
    <rPh sb="19" eb="21">
      <t>ニッシャ</t>
    </rPh>
    <rPh sb="21" eb="23">
      <t>シュトク</t>
    </rPh>
    <rPh sb="23" eb="24">
      <t>ガタ</t>
    </rPh>
    <phoneticPr fontId="26"/>
  </si>
  <si>
    <t>Ｌｏｗ-Ｅ　三層複層（Ａ１６以上×２）日射遮蔽型</t>
    <rPh sb="6" eb="8">
      <t>サンソウ</t>
    </rPh>
    <rPh sb="8" eb="10">
      <t>フクソウ</t>
    </rPh>
    <rPh sb="14" eb="16">
      <t>イジョウ</t>
    </rPh>
    <rPh sb="19" eb="21">
      <t>ニッシャ</t>
    </rPh>
    <rPh sb="21" eb="23">
      <t>シャヘイ</t>
    </rPh>
    <rPh sb="23" eb="24">
      <t>ガタ</t>
    </rPh>
    <phoneticPr fontId="26"/>
  </si>
  <si>
    <t>Ｌｏｗ-Ｅ　三層複層（Ａ１２以上A１６未満×２）日射取得型</t>
    <rPh sb="6" eb="8">
      <t>サンソウ</t>
    </rPh>
    <rPh sb="8" eb="10">
      <t>フクソウ</t>
    </rPh>
    <rPh sb="14" eb="16">
      <t>イジョウ</t>
    </rPh>
    <rPh sb="19" eb="21">
      <t>ミマン</t>
    </rPh>
    <rPh sb="24" eb="26">
      <t>ニッシャ</t>
    </rPh>
    <rPh sb="26" eb="28">
      <t>シュトク</t>
    </rPh>
    <rPh sb="28" eb="29">
      <t>ガタ</t>
    </rPh>
    <phoneticPr fontId="26"/>
  </si>
  <si>
    <t>Ｌｏｗ-Ｅ　三層複層（Ａ１２以上A１６未満×２）日射遮蔽型</t>
    <rPh sb="6" eb="8">
      <t>サンソウ</t>
    </rPh>
    <rPh sb="8" eb="10">
      <t>フクソウニッシャシャヘイガタ</t>
    </rPh>
    <phoneticPr fontId="26"/>
  </si>
  <si>
    <t>Ｌｏｗ-Ｅ　三層複層（Ａ１２未満×２）日射取得型</t>
    <rPh sb="6" eb="8">
      <t>サンソウ</t>
    </rPh>
    <rPh sb="8" eb="10">
      <t>フクソウ</t>
    </rPh>
    <rPh sb="14" eb="16">
      <t>ミマン</t>
    </rPh>
    <rPh sb="19" eb="21">
      <t>ニッシャ</t>
    </rPh>
    <rPh sb="21" eb="23">
      <t>シュトク</t>
    </rPh>
    <rPh sb="23" eb="24">
      <t>ガタ</t>
    </rPh>
    <phoneticPr fontId="26"/>
  </si>
  <si>
    <t>Ｌｏｗ-Ｅ　三層複層（Ａ１２未満×２）日射遮蔽型</t>
    <rPh sb="6" eb="8">
      <t>サンソウ</t>
    </rPh>
    <rPh sb="8" eb="10">
      <t>フクソウニッシャシャヘイガタ</t>
    </rPh>
    <phoneticPr fontId="26"/>
  </si>
  <si>
    <t>三層複層（Ａ７以上×２）</t>
    <rPh sb="0" eb="2">
      <t>サンソウ</t>
    </rPh>
    <rPh sb="2" eb="4">
      <t>フクソウ</t>
    </rPh>
    <rPh sb="7" eb="9">
      <t>イジョウ</t>
    </rPh>
    <phoneticPr fontId="26"/>
  </si>
  <si>
    <t>三層複層（Ａ７未満×２）</t>
    <rPh sb="0" eb="2">
      <t>サンソウ</t>
    </rPh>
    <rPh sb="2" eb="4">
      <t>フクソウ</t>
    </rPh>
    <rPh sb="7" eb="9">
      <t>ミマン</t>
    </rPh>
    <phoneticPr fontId="26"/>
  </si>
  <si>
    <t>Ｌｏｗ-Ｅ　複層（Ｇ１４以上）日射取得型</t>
    <rPh sb="6" eb="8">
      <t>フクソウ</t>
    </rPh>
    <rPh sb="12" eb="14">
      <t>イジョウ</t>
    </rPh>
    <rPh sb="15" eb="17">
      <t>ニッシャ</t>
    </rPh>
    <rPh sb="17" eb="19">
      <t>シュトク</t>
    </rPh>
    <rPh sb="19" eb="20">
      <t>ガタ</t>
    </rPh>
    <phoneticPr fontId="26"/>
  </si>
  <si>
    <t>Ｌｏｗ-Ｅ　複層（Ｇ１４以上）日射遮蔽型</t>
    <rPh sb="6" eb="8">
      <t>フクソウ</t>
    </rPh>
    <rPh sb="12" eb="14">
      <t>イジョウ</t>
    </rPh>
    <rPh sb="15" eb="17">
      <t>ニッシャ</t>
    </rPh>
    <rPh sb="17" eb="19">
      <t>シャヘイ</t>
    </rPh>
    <rPh sb="19" eb="20">
      <t>ガタ</t>
    </rPh>
    <phoneticPr fontId="26"/>
  </si>
  <si>
    <t>Ｌｏｗ-Ｅ　複層（Ｇ１４未満）日射取得型</t>
    <rPh sb="6" eb="8">
      <t>フクソウ</t>
    </rPh>
    <rPh sb="12" eb="14">
      <t>ミマン</t>
    </rPh>
    <rPh sb="15" eb="17">
      <t>ニッシャ</t>
    </rPh>
    <rPh sb="17" eb="19">
      <t>シュトク</t>
    </rPh>
    <rPh sb="19" eb="20">
      <t>ガタ</t>
    </rPh>
    <phoneticPr fontId="26"/>
  </si>
  <si>
    <t>Ｌｏｗ-Ｅ　複層（Ｇ１４未満）日射遮蔽型</t>
    <rPh sb="6" eb="8">
      <t>フクソウ</t>
    </rPh>
    <rPh sb="12" eb="14">
      <t>ミマン</t>
    </rPh>
    <rPh sb="15" eb="17">
      <t>ニッシャ</t>
    </rPh>
    <rPh sb="17" eb="19">
      <t>シャヘイ</t>
    </rPh>
    <rPh sb="19" eb="20">
      <t>ガタ</t>
    </rPh>
    <phoneticPr fontId="26"/>
  </si>
  <si>
    <t>Ｌｏｗ-Ｅ　複層（Ａ９以上）日射取得型</t>
    <rPh sb="6" eb="8">
      <t>フクソウ</t>
    </rPh>
    <rPh sb="11" eb="13">
      <t>イジョウ</t>
    </rPh>
    <rPh sb="14" eb="16">
      <t>ニッシャ</t>
    </rPh>
    <rPh sb="16" eb="18">
      <t>シュトク</t>
    </rPh>
    <rPh sb="18" eb="19">
      <t>ガタ</t>
    </rPh>
    <phoneticPr fontId="26"/>
  </si>
  <si>
    <t>Ｌｏｗ-Ｅ　複層（Ａ９以上）日射遮蔽型</t>
    <rPh sb="6" eb="8">
      <t>フクソウ</t>
    </rPh>
    <rPh sb="11" eb="13">
      <t>イジョウ</t>
    </rPh>
    <rPh sb="14" eb="16">
      <t>ニッシャ</t>
    </rPh>
    <rPh sb="16" eb="18">
      <t>シャヘイ</t>
    </rPh>
    <rPh sb="18" eb="19">
      <t>ガタ</t>
    </rPh>
    <phoneticPr fontId="26"/>
  </si>
  <si>
    <t>Ｌｏｗ-Ｅ　複層（Ａ９未満）日射取得型</t>
    <rPh sb="6" eb="8">
      <t>フクソウ</t>
    </rPh>
    <rPh sb="11" eb="13">
      <t>ミマン</t>
    </rPh>
    <rPh sb="14" eb="16">
      <t>ニッシャ</t>
    </rPh>
    <rPh sb="16" eb="18">
      <t>シュトク</t>
    </rPh>
    <rPh sb="18" eb="19">
      <t>ガタ</t>
    </rPh>
    <phoneticPr fontId="26"/>
  </si>
  <si>
    <t>Ｌｏｗ-Ｅ　複層（Ａ９未満）日射遮蔽型</t>
    <rPh sb="6" eb="8">
      <t>フクソウ</t>
    </rPh>
    <rPh sb="11" eb="13">
      <t>ミマン</t>
    </rPh>
    <rPh sb="14" eb="16">
      <t>ニッシャ</t>
    </rPh>
    <rPh sb="16" eb="18">
      <t>シャヘイ</t>
    </rPh>
    <rPh sb="18" eb="19">
      <t>ガタ</t>
    </rPh>
    <phoneticPr fontId="26"/>
  </si>
  <si>
    <t>複層（Ａ１１以上）</t>
    <rPh sb="0" eb="2">
      <t>フクソウ</t>
    </rPh>
    <rPh sb="6" eb="8">
      <t>イジョウ</t>
    </rPh>
    <phoneticPr fontId="26"/>
  </si>
  <si>
    <t>複層（Ａ１１未満）</t>
    <rPh sb="0" eb="2">
      <t>フクソウ</t>
    </rPh>
    <rPh sb="6" eb="8">
      <t>ミマン</t>
    </rPh>
    <phoneticPr fontId="26"/>
  </si>
  <si>
    <t>Ｌｏｗ-Ｅ　複層（Ｇ１０未満）日射取得型</t>
    <rPh sb="6" eb="8">
      <t>フクソウ</t>
    </rPh>
    <rPh sb="12" eb="14">
      <t>ミマン</t>
    </rPh>
    <rPh sb="15" eb="17">
      <t>ニッシャ</t>
    </rPh>
    <rPh sb="17" eb="19">
      <t>シュトク</t>
    </rPh>
    <rPh sb="19" eb="20">
      <t>ガタ</t>
    </rPh>
    <phoneticPr fontId="26"/>
  </si>
  <si>
    <t>Ｌｏｗ-Ｅ　複層（Ｇ１０未満）日射遮蔽型</t>
    <rPh sb="6" eb="8">
      <t>フクソウ</t>
    </rPh>
    <rPh sb="12" eb="14">
      <t>ミマン</t>
    </rPh>
    <rPh sb="15" eb="17">
      <t>ニッシャ</t>
    </rPh>
    <rPh sb="17" eb="19">
      <t>シャヘイ</t>
    </rPh>
    <rPh sb="19" eb="20">
      <t>ガタ</t>
    </rPh>
    <phoneticPr fontId="26"/>
  </si>
  <si>
    <t>Ｌｏｗ-Ｅ　複層（Ａ７以上Ａ１４未満）日射取得型</t>
    <rPh sb="6" eb="8">
      <t>フクソウ</t>
    </rPh>
    <rPh sb="11" eb="13">
      <t>イジョウ</t>
    </rPh>
    <rPh sb="16" eb="18">
      <t>ミマン</t>
    </rPh>
    <rPh sb="19" eb="21">
      <t>ニッシャ</t>
    </rPh>
    <rPh sb="21" eb="23">
      <t>シュトク</t>
    </rPh>
    <rPh sb="23" eb="24">
      <t>ガタ</t>
    </rPh>
    <phoneticPr fontId="26"/>
  </si>
  <si>
    <t>Ｌｏｗ-Ｅ　複層（Ａ７以上Ａ１４未満）日射遮蔽型</t>
    <rPh sb="6" eb="8">
      <t>フクソウ</t>
    </rPh>
    <rPh sb="16" eb="18">
      <t>ミマン</t>
    </rPh>
    <rPh sb="19" eb="21">
      <t>ニッシャ</t>
    </rPh>
    <rPh sb="21" eb="23">
      <t>シャヘイ</t>
    </rPh>
    <rPh sb="23" eb="24">
      <t>ガタ</t>
    </rPh>
    <phoneticPr fontId="26"/>
  </si>
  <si>
    <t>Ｌｏｗ-Ｅ　複層（Ａ７未満）日射取得型</t>
    <rPh sb="6" eb="8">
      <t>フクソウ</t>
    </rPh>
    <rPh sb="11" eb="13">
      <t>ミマン</t>
    </rPh>
    <rPh sb="14" eb="16">
      <t>ニッシャ</t>
    </rPh>
    <rPh sb="16" eb="18">
      <t>シュトク</t>
    </rPh>
    <rPh sb="18" eb="19">
      <t>ガタ</t>
    </rPh>
    <phoneticPr fontId="26"/>
  </si>
  <si>
    <t>Ｌｏｗ-Ｅ　複層（Ａ７未満）日射遮蔽型</t>
    <rPh sb="6" eb="8">
      <t>フクソウ</t>
    </rPh>
    <rPh sb="11" eb="13">
      <t>ミマン</t>
    </rPh>
    <rPh sb="14" eb="16">
      <t>ニッシャ</t>
    </rPh>
    <rPh sb="16" eb="18">
      <t>シャヘイ</t>
    </rPh>
    <rPh sb="18" eb="19">
      <t>ガタ</t>
    </rPh>
    <phoneticPr fontId="26"/>
  </si>
  <si>
    <t>複層（Ａ８以上）</t>
    <rPh sb="0" eb="2">
      <t>フクソウ</t>
    </rPh>
    <rPh sb="5" eb="7">
      <t>イジョウ</t>
    </rPh>
    <phoneticPr fontId="26"/>
  </si>
  <si>
    <t>複層（Ａ８未満）</t>
    <rPh sb="0" eb="2">
      <t>フクソウ</t>
    </rPh>
    <rPh sb="5" eb="7">
      <t>ミマン</t>
    </rPh>
    <phoneticPr fontId="26"/>
  </si>
  <si>
    <t>ドア１：金属製熱遮断構造の枠＋金属製高断熱フラッシュ構造の戸</t>
    <rPh sb="13" eb="14">
      <t>ワク</t>
    </rPh>
    <rPh sb="29" eb="30">
      <t>ト</t>
    </rPh>
    <phoneticPr fontId="6"/>
  </si>
  <si>
    <t>ドア２：金属製熱遮断構造の枠＋金属製断熱フラッシュ構造の戸</t>
  </si>
  <si>
    <t>ドア３：金属製熱遮断構造の枠＋金属製フラッシュ構造の戸</t>
  </si>
  <si>
    <t>ドア４：金属製熱遮断構造の枠＋金属製ハニカムフラッシュ構造の戸</t>
  </si>
  <si>
    <t>ドア５：複合材料製の枠＋金属製高断熱フラッシュ構造の戸</t>
  </si>
  <si>
    <t>ドア６：複合材料製の枠＋金属製断熱フラッシュ構造の戸</t>
  </si>
  <si>
    <t>ドア７：複合材料製の枠＋金属製フラッシュ構造の戸</t>
  </si>
  <si>
    <t>ドア８：複合材料製の枠＋金属製ハニカムフラッシュ構造の戸</t>
  </si>
  <si>
    <t>ドア９：金属製またはその他の枠＋金属製フラッシュ構造の戸</t>
  </si>
  <si>
    <t>ドア１０：金属製またはその他の枠＋金属製ハニカムフラッシュ構造の戸</t>
  </si>
  <si>
    <t>ドア１１：金属製またはその他の枠＋金属製またはその他の構造の戸</t>
  </si>
  <si>
    <t>単板</t>
    <rPh sb="0" eb="2">
      <t>タンイタ</t>
    </rPh>
    <phoneticPr fontId="26"/>
  </si>
  <si>
    <t>N</t>
  </si>
  <si>
    <t>A</t>
  </si>
  <si>
    <t>G</t>
  </si>
  <si>
    <t>枠の仕様</t>
    <rPh sb="0" eb="1">
      <t>ワク</t>
    </rPh>
    <rPh sb="2" eb="4">
      <t>シヨウ</t>
    </rPh>
    <phoneticPr fontId="26"/>
  </si>
  <si>
    <t>ｻｯｼ協ＨＰ</t>
    <rPh sb="3" eb="4">
      <t>キョウ</t>
    </rPh>
    <phoneticPr fontId="26"/>
  </si>
  <si>
    <t>No20</t>
    <phoneticPr fontId="26"/>
  </si>
  <si>
    <t>風除室あり</t>
  </si>
  <si>
    <t>付属部材無し</t>
    <rPh sb="0" eb="2">
      <t>フゾク</t>
    </rPh>
    <rPh sb="2" eb="4">
      <t>ブザイ</t>
    </rPh>
    <phoneticPr fontId="26"/>
  </si>
  <si>
    <t>（ドア等の大部分がガラスで構成されない開口部）の熱貫流率の表及び風除室に面する場合の計算式によります。</t>
    <phoneticPr fontId="26"/>
  </si>
  <si>
    <t>※2 国立研究開発法人建築研究所ホ－ムペ－ジ内「平成28年省エネルギ－基準に準拠したエネルギ－消費性能の評価に関する技術情報」の熱貫流率及び線熱貫流率</t>
    <phoneticPr fontId="26"/>
  </si>
  <si>
    <t>※1 「ガス」とは、アルゴンガス又は熱伝導率がこれと同等以下のものをいいます。</t>
    <phoneticPr fontId="26"/>
  </si>
  <si>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26"/>
  </si>
  <si>
    <t>－</t>
  </si>
  <si>
    <t>単板ガラス</t>
    <phoneticPr fontId="33"/>
  </si>
  <si>
    <t>されていない</t>
    <phoneticPr fontId="26"/>
  </si>
  <si>
    <t>複層ガラス</t>
    <phoneticPr fontId="33"/>
  </si>
  <si>
    <t>されている</t>
    <phoneticPr fontId="26"/>
  </si>
  <si>
    <t>Low-E複層ガラス</t>
  </si>
  <si>
    <t>ドア内ガラスなし</t>
  </si>
  <si>
    <t>ポストなし</t>
  </si>
  <si>
    <t>金属製
またはその他</t>
    <phoneticPr fontId="26"/>
  </si>
  <si>
    <t>金属製ハニカムフラッシュ構造</t>
    <phoneticPr fontId="26"/>
  </si>
  <si>
    <t>Low-E複層ガラス</t>
    <phoneticPr fontId="26"/>
  </si>
  <si>
    <t xml:space="preserve">金属製
ハニカム
フラッシュ構造
</t>
    <phoneticPr fontId="26"/>
  </si>
  <si>
    <t>金属製フラッシュ構造</t>
    <phoneticPr fontId="26"/>
  </si>
  <si>
    <t>金属製
フラッシュ構造</t>
    <phoneticPr fontId="26"/>
  </si>
  <si>
    <t>複層ガラス</t>
    <rPh sb="0" eb="2">
      <t>フクソウ</t>
    </rPh>
    <phoneticPr fontId="33"/>
  </si>
  <si>
    <t>Low-E複層ガラス</t>
    <phoneticPr fontId="33"/>
  </si>
  <si>
    <t>金属製断熱フラッシュ構造</t>
    <phoneticPr fontId="26"/>
  </si>
  <si>
    <t>Low-E複層ガラス</t>
    <rPh sb="5" eb="7">
      <t>フクソウ</t>
    </rPh>
    <phoneticPr fontId="33"/>
  </si>
  <si>
    <t>金属製断熱
フラッシュ構造</t>
    <phoneticPr fontId="26"/>
  </si>
  <si>
    <t>金属製高断熱フラッシュ構造</t>
    <phoneticPr fontId="26"/>
  </si>
  <si>
    <t>金属製高断熱
フラッシュ構造</t>
    <rPh sb="3" eb="4">
      <t>コウ</t>
    </rPh>
    <phoneticPr fontId="33"/>
  </si>
  <si>
    <t xml:space="preserve">複合材料製
</t>
    <phoneticPr fontId="26"/>
  </si>
  <si>
    <t>金属製
ハニカム
フラッシュ構造</t>
    <phoneticPr fontId="26"/>
  </si>
  <si>
    <t xml:space="preserve">金属製
熱遮断構造
</t>
    <phoneticPr fontId="26"/>
  </si>
  <si>
    <t xml:space="preserve">中空層の厚さ </t>
    <phoneticPr fontId="26"/>
  </si>
  <si>
    <t>開口部の熱貫流率
［W/(㎡K)]※2</t>
    <rPh sb="0" eb="3">
      <t>カイコウブ</t>
    </rPh>
    <rPh sb="4" eb="8">
      <t>ネツカンリュウリツ</t>
    </rPh>
    <phoneticPr fontId="26"/>
  </si>
  <si>
    <t>中空層の仕様</t>
    <rPh sb="0" eb="2">
      <t>チュウクウ</t>
    </rPh>
    <rPh sb="2" eb="3">
      <t>ソウ</t>
    </rPh>
    <rPh sb="4" eb="6">
      <t>シヨウ</t>
    </rPh>
    <phoneticPr fontId="26"/>
  </si>
  <si>
    <t>戸の仕様</t>
    <phoneticPr fontId="26"/>
  </si>
  <si>
    <t>（欄間付のドア、袖付のドア、欄間付の引戸、袖付きの引戸には適用できません）</t>
    <rPh sb="1" eb="3">
      <t>ランマ</t>
    </rPh>
    <rPh sb="3" eb="4">
      <t>ツキ</t>
    </rPh>
    <rPh sb="8" eb="9">
      <t>ソデ</t>
    </rPh>
    <rPh sb="9" eb="10">
      <t>ツキ</t>
    </rPh>
    <rPh sb="14" eb="16">
      <t>ランマ</t>
    </rPh>
    <rPh sb="16" eb="17">
      <t>ツキ</t>
    </rPh>
    <rPh sb="18" eb="20">
      <t>ヒキド</t>
    </rPh>
    <rPh sb="21" eb="23">
      <t>ソデツ</t>
    </rPh>
    <rPh sb="25" eb="27">
      <t>ヒキド</t>
    </rPh>
    <rPh sb="29" eb="31">
      <t>テキヨウ</t>
    </rPh>
    <phoneticPr fontId="26"/>
  </si>
  <si>
    <t>■大部分がガラスで構成されていないドア等の開口部（2 ロック、掘込み錠）</t>
    <phoneticPr fontId="26"/>
  </si>
  <si>
    <t>「建具とガラスの組み合わせ」による開口部の熱貫流率（建具の仕様とガラス性能から算出）</t>
    <rPh sb="1" eb="3">
      <t>タテグ</t>
    </rPh>
    <rPh sb="8" eb="9">
      <t>ク</t>
    </rPh>
    <rPh sb="10" eb="11">
      <t>ア</t>
    </rPh>
    <rPh sb="17" eb="20">
      <t>カイコウブ</t>
    </rPh>
    <rPh sb="21" eb="25">
      <t>ネツカンリュウリツ</t>
    </rPh>
    <phoneticPr fontId="26"/>
  </si>
  <si>
    <t>複層（A中空層厚問わない）</t>
    <rPh sb="4" eb="6">
      <t>チュウクウ</t>
    </rPh>
    <rPh sb="6" eb="8">
      <t>ソウアツ</t>
    </rPh>
    <rPh sb="8" eb="9">
      <t>ト</t>
    </rPh>
    <phoneticPr fontId="26"/>
  </si>
  <si>
    <t>Low-E　複層（A中空層厚問わない）</t>
    <rPh sb="10" eb="12">
      <t>チュウクウ</t>
    </rPh>
    <rPh sb="12" eb="14">
      <t>ソウアツ</t>
    </rPh>
    <rPh sb="14" eb="15">
      <t>ト</t>
    </rPh>
    <phoneticPr fontId="26"/>
  </si>
  <si>
    <t>Low-E　複層（G中空層厚問わない）</t>
    <rPh sb="10" eb="12">
      <t>チュウクウ</t>
    </rPh>
    <rPh sb="12" eb="14">
      <t>ソウアツ</t>
    </rPh>
    <rPh sb="14" eb="15">
      <t>ト</t>
    </rPh>
    <phoneticPr fontId="26"/>
  </si>
  <si>
    <t>ドア内ガラスあり</t>
  </si>
  <si>
    <t>「ガラスなし」</t>
    <phoneticPr fontId="26"/>
  </si>
  <si>
    <t>複層（A８未満）</t>
    <rPh sb="5" eb="7">
      <t>ミマン</t>
    </rPh>
    <phoneticPr fontId="26"/>
  </si>
  <si>
    <t>複層（A８以上）</t>
    <rPh sb="5" eb="7">
      <t>イジョウ</t>
    </rPh>
    <phoneticPr fontId="26"/>
  </si>
  <si>
    <t>Low-E　複層（A15未満）</t>
    <rPh sb="12" eb="14">
      <t>ミマン</t>
    </rPh>
    <phoneticPr fontId="26"/>
  </si>
  <si>
    <t>Low-E　複層（A15以上）</t>
    <rPh sb="5" eb="7">
      <t>イジョウ</t>
    </rPh>
    <phoneticPr fontId="26"/>
  </si>
  <si>
    <t>Low-E　複層（G11未満）</t>
    <rPh sb="12" eb="14">
      <t>ミマン</t>
    </rPh>
    <phoneticPr fontId="26"/>
  </si>
  <si>
    <t>Low-E　複層（G11以上）</t>
    <rPh sb="12" eb="14">
      <t>イジョウ</t>
    </rPh>
    <phoneticPr fontId="26"/>
  </si>
  <si>
    <t>Low-E　複層（A10未満）</t>
    <rPh sb="12" eb="14">
      <t>ミマン</t>
    </rPh>
    <phoneticPr fontId="26"/>
  </si>
  <si>
    <t>Low-E　複層（A10以上）</t>
    <rPh sb="5" eb="7">
      <t>イジョウ</t>
    </rPh>
    <phoneticPr fontId="26"/>
  </si>
  <si>
    <t>Low-E　複層（G8未満）</t>
    <rPh sb="11" eb="13">
      <t>ミマン</t>
    </rPh>
    <phoneticPr fontId="26"/>
  </si>
  <si>
    <t>Low-E　複層（G8以上）</t>
    <rPh sb="11" eb="13">
      <t>イジョウ</t>
    </rPh>
    <phoneticPr fontId="26"/>
  </si>
  <si>
    <t>Low-E　複層（A14未満）</t>
    <rPh sb="12" eb="14">
      <t>ミマン</t>
    </rPh>
    <phoneticPr fontId="26"/>
  </si>
  <si>
    <t>Low-E　複層（A14以上）</t>
    <rPh sb="5" eb="7">
      <t>イジョウ</t>
    </rPh>
    <phoneticPr fontId="26"/>
  </si>
  <si>
    <t>Low-E　複層（G10未満）</t>
    <rPh sb="12" eb="14">
      <t>ミマン</t>
    </rPh>
    <phoneticPr fontId="26"/>
  </si>
  <si>
    <t>Low-E　複層（G10以上）</t>
    <rPh sb="12" eb="14">
      <t>イジョウ</t>
    </rPh>
    <phoneticPr fontId="26"/>
  </si>
  <si>
    <t>Low-E　複層（A9未満）</t>
    <rPh sb="11" eb="13">
      <t>ミマン</t>
    </rPh>
    <phoneticPr fontId="26"/>
  </si>
  <si>
    <t>Low-E　複層（A9以上）</t>
    <rPh sb="5" eb="7">
      <t>イジョウ</t>
    </rPh>
    <phoneticPr fontId="26"/>
  </si>
  <si>
    <t>Low-E　複層（G7未満）</t>
    <rPh sb="11" eb="13">
      <t>ミマン</t>
    </rPh>
    <phoneticPr fontId="26"/>
  </si>
  <si>
    <t>Low-E　複層（G7以上）</t>
    <rPh sb="11" eb="13">
      <t>イジョウ</t>
    </rPh>
    <phoneticPr fontId="26"/>
  </si>
  <si>
    <t>ガスの封入※1</t>
    <phoneticPr fontId="26"/>
  </si>
  <si>
    <t>ガラスの仕様</t>
    <rPh sb="4" eb="6">
      <t>シヨウ</t>
    </rPh>
    <phoneticPr fontId="26"/>
  </si>
  <si>
    <t>１９．※１参照（ｻｯｼ協ＨＰ）は自動表記</t>
    <rPh sb="5" eb="7">
      <t>サンショウ</t>
    </rPh>
    <rPh sb="11" eb="12">
      <t>キョウ</t>
    </rPh>
    <rPh sb="16" eb="18">
      <t>ジドウ</t>
    </rPh>
    <rPh sb="18" eb="20">
      <t>ヒョウキ</t>
    </rPh>
    <phoneticPr fontId="26"/>
  </si>
  <si>
    <t>「ガラスなし」</t>
  </si>
  <si>
    <t>金属製熱遮断構造</t>
  </si>
  <si>
    <t>複合材料製</t>
    <phoneticPr fontId="26"/>
  </si>
  <si>
    <t>金属製またはその他</t>
    <phoneticPr fontId="26"/>
  </si>
  <si>
    <t>金属製またはその他の構造</t>
    <phoneticPr fontId="26"/>
  </si>
  <si>
    <t>１９．ドア等枠の仕様</t>
    <rPh sb="5" eb="6">
      <t>トウ</t>
    </rPh>
    <rPh sb="6" eb="7">
      <t>ワク</t>
    </rPh>
    <rPh sb="8" eb="10">
      <t>シヨウ</t>
    </rPh>
    <phoneticPr fontId="26"/>
  </si>
  <si>
    <t>１９．ドア等戸の仕様</t>
    <rPh sb="5" eb="6">
      <t>トウ</t>
    </rPh>
    <rPh sb="6" eb="7">
      <t>ト</t>
    </rPh>
    <rPh sb="8" eb="10">
      <t>シヨウ</t>
    </rPh>
    <phoneticPr fontId="26"/>
  </si>
  <si>
    <t>枠の仕様</t>
    <rPh sb="0" eb="1">
      <t>ワク</t>
    </rPh>
    <rPh sb="2" eb="4">
      <t>シヨウ</t>
    </rPh>
    <phoneticPr fontId="26"/>
  </si>
  <si>
    <t>戸の仕様</t>
    <rPh sb="0" eb="1">
      <t>ト</t>
    </rPh>
    <rPh sb="2" eb="4">
      <t>シヨウ</t>
    </rPh>
    <phoneticPr fontId="26"/>
  </si>
  <si>
    <t>7-ﾄﾞｱ1</t>
  </si>
  <si>
    <t>7-ﾄﾞｱ1</t>
    <phoneticPr fontId="26"/>
  </si>
  <si>
    <t>7-ﾄﾞｱ2</t>
  </si>
  <si>
    <t>7-ﾄﾞｱ3</t>
  </si>
  <si>
    <t>7-ﾄﾞｱ4</t>
  </si>
  <si>
    <t>7-ﾄﾞｱ5</t>
  </si>
  <si>
    <t>7-ﾄﾞｱ6</t>
  </si>
  <si>
    <t>7-ﾄﾞｱ7</t>
  </si>
  <si>
    <t>7-ﾄﾞｱ8</t>
  </si>
  <si>
    <t>7-ﾄﾞｱ9</t>
  </si>
  <si>
    <t>7-ﾄﾞｱ10</t>
  </si>
  <si>
    <t>7-ﾄﾞｱ11</t>
  </si>
  <si>
    <t>7-ﾄﾞｱ2</t>
    <phoneticPr fontId="26"/>
  </si>
  <si>
    <t>フラッシュドア・引戸の仕様</t>
    <phoneticPr fontId="26"/>
  </si>
  <si>
    <t>ドア３</t>
  </si>
  <si>
    <t>ドア４</t>
  </si>
  <si>
    <t>ドア５</t>
  </si>
  <si>
    <t>ドア６</t>
  </si>
  <si>
    <t>ドア７</t>
  </si>
  <si>
    <t>ドア８</t>
  </si>
  <si>
    <t>ドア９</t>
  </si>
  <si>
    <t>ドア１０</t>
  </si>
  <si>
    <t>ドア１１</t>
  </si>
  <si>
    <t>無し</t>
    <rPh sb="0" eb="1">
      <t>ナシ</t>
    </rPh>
    <phoneticPr fontId="26"/>
  </si>
  <si>
    <t>ガラス無し</t>
    <phoneticPr fontId="26"/>
  </si>
  <si>
    <t>階</t>
    <rPh sb="0" eb="1">
      <t>カイ</t>
    </rPh>
    <phoneticPr fontId="26"/>
  </si>
  <si>
    <t>番号</t>
    <rPh sb="0" eb="2">
      <t>バンゴウ</t>
    </rPh>
    <phoneticPr fontId="26"/>
  </si>
  <si>
    <t>区分</t>
    <rPh sb="0" eb="2">
      <t>クブン</t>
    </rPh>
    <phoneticPr fontId="26"/>
  </si>
  <si>
    <t>呼称</t>
    <rPh sb="0" eb="2">
      <t>コショウ</t>
    </rPh>
    <phoneticPr fontId="26"/>
  </si>
  <si>
    <t>W</t>
    <phoneticPr fontId="26"/>
  </si>
  <si>
    <t>H</t>
    <phoneticPr fontId="26"/>
  </si>
  <si>
    <t>建具仕様（枠）</t>
    <rPh sb="0" eb="2">
      <t>タテグ</t>
    </rPh>
    <rPh sb="2" eb="4">
      <t>シヨウ</t>
    </rPh>
    <rPh sb="5" eb="6">
      <t>ワク</t>
    </rPh>
    <phoneticPr fontId="26"/>
  </si>
  <si>
    <t>建具仕様（戸）</t>
    <rPh sb="0" eb="4">
      <t>タテグシヨウ</t>
    </rPh>
    <rPh sb="5" eb="6">
      <t>ト</t>
    </rPh>
    <phoneticPr fontId="26"/>
  </si>
  <si>
    <t>選択</t>
    <rPh sb="0" eb="2">
      <t>センタク</t>
    </rPh>
    <phoneticPr fontId="26"/>
  </si>
  <si>
    <t>自動　　表記</t>
    <rPh sb="0" eb="2">
      <t>ジドウ</t>
    </rPh>
    <rPh sb="4" eb="6">
      <t>ヒョウキ</t>
    </rPh>
    <phoneticPr fontId="26"/>
  </si>
  <si>
    <t>①種類</t>
    <rPh sb="1" eb="3">
      <t>シュルイ</t>
    </rPh>
    <phoneticPr fontId="26"/>
  </si>
  <si>
    <t>問わず</t>
    <phoneticPr fontId="26"/>
  </si>
  <si>
    <t>日射熱取得率  
η値</t>
    <phoneticPr fontId="26"/>
  </si>
  <si>
    <t>サッシ
メーカー</t>
    <phoneticPr fontId="26"/>
  </si>
  <si>
    <t>熱還流率
U値</t>
    <rPh sb="0" eb="4">
      <t>ネツカンリュウリツ</t>
    </rPh>
    <phoneticPr fontId="26"/>
  </si>
  <si>
    <t>シリーズ名
又は記号</t>
    <rPh sb="4" eb="5">
      <t>メイ</t>
    </rPh>
    <rPh sb="6" eb="7">
      <t>マタ</t>
    </rPh>
    <rPh sb="8" eb="10">
      <t>キゴウ</t>
    </rPh>
    <phoneticPr fontId="26"/>
  </si>
  <si>
    <t>＊２参照</t>
    <rPh sb="2" eb="4">
      <t>サンショウ</t>
    </rPh>
    <phoneticPr fontId="26"/>
  </si>
  <si>
    <t>＊１参照</t>
    <rPh sb="2" eb="4">
      <t>サンショウ</t>
    </rPh>
    <phoneticPr fontId="26"/>
  </si>
  <si>
    <t xml:space="preserve">     （窓等の大部分がガラスで構成される開口部）の熱貫流率の表及び付属部材が付与される場合、風除室に面する場合の計算式によります。</t>
    <phoneticPr fontId="33"/>
  </si>
  <si>
    <t>※2 国立研究開発法人建築研究所ホ－ムペ－ジ内「平成28年省エネルギ－基準に準拠したエネルギ－消費性能の評価に関する技術情報」の熱貫流率及び線熱貫流率</t>
    <phoneticPr fontId="38"/>
  </si>
  <si>
    <t>※1 「ガス」とは、アルゴンガス又は熱伝導率がこれと同等以下のものをいいます。</t>
    <rPh sb="16" eb="17">
      <t>マタ</t>
    </rPh>
    <rPh sb="18" eb="19">
      <t>ネツ</t>
    </rPh>
    <rPh sb="19" eb="22">
      <t>デンドウリツ</t>
    </rPh>
    <rPh sb="26" eb="28">
      <t>ドウトウ</t>
    </rPh>
    <rPh sb="28" eb="30">
      <t>イカ</t>
    </rPh>
    <phoneticPr fontId="38"/>
  </si>
  <si>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33"/>
  </si>
  <si>
    <t>単板ガラス</t>
    <rPh sb="0" eb="1">
      <t>タン</t>
    </rPh>
    <rPh sb="1" eb="2">
      <t>イタ</t>
    </rPh>
    <phoneticPr fontId="26"/>
  </si>
  <si>
    <t>8㎜未満</t>
    <rPh sb="2" eb="4">
      <t>ミマン</t>
    </rPh>
    <phoneticPr fontId="33"/>
  </si>
  <si>
    <t>8㎜以上</t>
    <rPh sb="2" eb="4">
      <t>イジョウ</t>
    </rPh>
    <phoneticPr fontId="33"/>
  </si>
  <si>
    <t>されていない</t>
    <phoneticPr fontId="33"/>
  </si>
  <si>
    <t>一般ガラス</t>
    <rPh sb="0" eb="2">
      <t>イッパン</t>
    </rPh>
    <phoneticPr fontId="33"/>
  </si>
  <si>
    <t>7㎜未満</t>
    <rPh sb="2" eb="4">
      <t>ミマン</t>
    </rPh>
    <phoneticPr fontId="33"/>
  </si>
  <si>
    <t>7㎜以上14㎜未満</t>
    <rPh sb="2" eb="4">
      <t>イジョウ</t>
    </rPh>
    <rPh sb="7" eb="9">
      <t>ミマン</t>
    </rPh>
    <phoneticPr fontId="33"/>
  </si>
  <si>
    <t>14㎜以上</t>
    <rPh sb="3" eb="5">
      <t>イジョウ</t>
    </rPh>
    <phoneticPr fontId="33"/>
  </si>
  <si>
    <t>10㎜未満</t>
  </si>
  <si>
    <t>10㎜以上</t>
    <rPh sb="3" eb="5">
      <t>イジョウ</t>
    </rPh>
    <phoneticPr fontId="33"/>
  </si>
  <si>
    <t>されている</t>
    <phoneticPr fontId="33"/>
  </si>
  <si>
    <t>Low-Eガラス</t>
    <phoneticPr fontId="33"/>
  </si>
  <si>
    <t>その他
・金属製建具
・金属製熱遮断
  構造建具 
等</t>
    <rPh sb="2" eb="3">
      <t>タ</t>
    </rPh>
    <rPh sb="5" eb="7">
      <t>キンゾク</t>
    </rPh>
    <rPh sb="7" eb="8">
      <t>セイ</t>
    </rPh>
    <rPh sb="8" eb="10">
      <t>タテグ</t>
    </rPh>
    <rPh sb="27" eb="28">
      <t>ナド</t>
    </rPh>
    <phoneticPr fontId="26"/>
  </si>
  <si>
    <t>11㎜未満</t>
    <rPh sb="3" eb="5">
      <t>ミマン</t>
    </rPh>
    <phoneticPr fontId="33"/>
  </si>
  <si>
    <t>11㎜以上</t>
    <rPh sb="3" eb="5">
      <t>イジョウ</t>
    </rPh>
    <phoneticPr fontId="33"/>
  </si>
  <si>
    <t>9㎜未満</t>
    <rPh sb="2" eb="4">
      <t>ミマン</t>
    </rPh>
    <phoneticPr fontId="33"/>
  </si>
  <si>
    <t>9㎜以上</t>
    <rPh sb="2" eb="4">
      <t>イジョウ</t>
    </rPh>
    <phoneticPr fontId="33"/>
  </si>
  <si>
    <t>14㎜未満</t>
  </si>
  <si>
    <t>7㎜以上</t>
    <rPh sb="1" eb="4">
      <t>ミリイジョウ</t>
    </rPh>
    <phoneticPr fontId="33"/>
  </si>
  <si>
    <t>12㎜未満</t>
    <rPh sb="3" eb="5">
      <t>ミマン</t>
    </rPh>
    <phoneticPr fontId="33"/>
  </si>
  <si>
    <t>12㎜以上16㎜未満</t>
    <rPh sb="2" eb="5">
      <t>ミリイジョウ</t>
    </rPh>
    <rPh sb="8" eb="10">
      <t>ミマン</t>
    </rPh>
    <phoneticPr fontId="33"/>
  </si>
  <si>
    <t>16㎜以上</t>
    <rPh sb="2" eb="5">
      <t>ミリイジョウ</t>
    </rPh>
    <phoneticPr fontId="33"/>
  </si>
  <si>
    <t>9㎜未満</t>
  </si>
  <si>
    <t>9㎜以上12㎜未満</t>
  </si>
  <si>
    <t>12㎜㎜以上</t>
    <rPh sb="4" eb="6">
      <t>イジョウ</t>
    </rPh>
    <phoneticPr fontId="33"/>
  </si>
  <si>
    <t xml:space="preserve">Low-Eガラス１枚 </t>
    <phoneticPr fontId="33"/>
  </si>
  <si>
    <t>8㎜以上10㎜未満</t>
    <rPh sb="1" eb="4">
      <t>ミリイジョウ</t>
    </rPh>
    <rPh sb="7" eb="9">
      <t>ミマン</t>
    </rPh>
    <phoneticPr fontId="33"/>
  </si>
  <si>
    <t>10㎜以上16㎜未満</t>
    <rPh sb="2" eb="5">
      <t>ミリイジョウ</t>
    </rPh>
    <rPh sb="8" eb="10">
      <t>ミマン</t>
    </rPh>
    <phoneticPr fontId="33"/>
  </si>
  <si>
    <t>8㎜未満</t>
  </si>
  <si>
    <t>8㎜以上12㎜未満</t>
  </si>
  <si>
    <t>12㎜以上</t>
    <rPh sb="3" eb="5">
      <t>イジョウ</t>
    </rPh>
    <phoneticPr fontId="33"/>
  </si>
  <si>
    <t xml:space="preserve">Low-Eガラス２枚 </t>
    <phoneticPr fontId="33"/>
  </si>
  <si>
    <t>三層複層ガラス</t>
    <phoneticPr fontId="33"/>
  </si>
  <si>
    <t xml:space="preserve">樹脂（又は木）
と金属の複合
材料製建具 </t>
    <rPh sb="0" eb="2">
      <t>ジュシ</t>
    </rPh>
    <rPh sb="3" eb="4">
      <t>マタ</t>
    </rPh>
    <rPh sb="5" eb="6">
      <t>モク</t>
    </rPh>
    <rPh sb="9" eb="11">
      <t>キンゾク</t>
    </rPh>
    <rPh sb="12" eb="14">
      <t>フクゴウ</t>
    </rPh>
    <rPh sb="15" eb="17">
      <t>ザイリョウ</t>
    </rPh>
    <rPh sb="17" eb="18">
      <t>セイ</t>
    </rPh>
    <rPh sb="18" eb="20">
      <t>タテグ</t>
    </rPh>
    <phoneticPr fontId="26"/>
  </si>
  <si>
    <t>－</t>
    <phoneticPr fontId="26"/>
  </si>
  <si>
    <t>13㎜未満</t>
    <rPh sb="3" eb="5">
      <t>ミマン</t>
    </rPh>
    <phoneticPr fontId="33"/>
  </si>
  <si>
    <t>13㎜以上</t>
    <rPh sb="3" eb="5">
      <t>イジョウ</t>
    </rPh>
    <phoneticPr fontId="33"/>
  </si>
  <si>
    <t>11㎜以上14㎜未満</t>
    <rPh sb="2" eb="5">
      <t>ミリイジョウ</t>
    </rPh>
    <rPh sb="8" eb="10">
      <t>ミマン</t>
    </rPh>
    <phoneticPr fontId="33"/>
  </si>
  <si>
    <t>8㎜以上10㎜未満</t>
  </si>
  <si>
    <t>12㎜以上</t>
    <rPh sb="2" eb="5">
      <t>ミリイジョウ</t>
    </rPh>
    <phoneticPr fontId="33"/>
  </si>
  <si>
    <t>7㎜以上9㎜未満</t>
    <rPh sb="1" eb="4">
      <t>ミリイジョウ</t>
    </rPh>
    <rPh sb="6" eb="8">
      <t>ミマン</t>
    </rPh>
    <phoneticPr fontId="33"/>
  </si>
  <si>
    <t>9㎜以上13㎜未満</t>
    <rPh sb="1" eb="4">
      <t>ミリイジョウ</t>
    </rPh>
    <rPh sb="7" eb="9">
      <t>ミマン</t>
    </rPh>
    <phoneticPr fontId="33"/>
  </si>
  <si>
    <t>13㎜以上</t>
    <rPh sb="2" eb="5">
      <t>ミリイジョウ</t>
    </rPh>
    <phoneticPr fontId="33"/>
  </si>
  <si>
    <t>10㎜未満</t>
    <rPh sb="3" eb="5">
      <t>ミマン</t>
    </rPh>
    <phoneticPr fontId="33"/>
  </si>
  <si>
    <t>13㎜以上※4</t>
    <rPh sb="2" eb="5">
      <t>ミリイジョウ</t>
    </rPh>
    <phoneticPr fontId="33"/>
  </si>
  <si>
    <t>7㎜以上10㎜未満</t>
    <rPh sb="2" eb="4">
      <t>イジョウ</t>
    </rPh>
    <rPh sb="7" eb="9">
      <t>ミマン</t>
    </rPh>
    <phoneticPr fontId="33"/>
  </si>
  <si>
    <t>10㎜以上13㎜未満</t>
    <rPh sb="3" eb="5">
      <t>イジョウ</t>
    </rPh>
    <rPh sb="8" eb="10">
      <t>ミマン</t>
    </rPh>
    <phoneticPr fontId="33"/>
  </si>
  <si>
    <t>樹脂製建具
又は
木製建具</t>
    <rPh sb="0" eb="2">
      <t>ジュシ</t>
    </rPh>
    <rPh sb="2" eb="3">
      <t>セイ</t>
    </rPh>
    <rPh sb="3" eb="5">
      <t>タテグ</t>
    </rPh>
    <rPh sb="6" eb="7">
      <t>マタ</t>
    </rPh>
    <rPh sb="9" eb="11">
      <t>モクセイ</t>
    </rPh>
    <rPh sb="11" eb="13">
      <t>タテグ</t>
    </rPh>
    <phoneticPr fontId="26"/>
  </si>
  <si>
    <t>風除室
あり</t>
    <rPh sb="0" eb="3">
      <t>フウジョシツ</t>
    </rPh>
    <phoneticPr fontId="39"/>
  </si>
  <si>
    <t>和障子付</t>
    <rPh sb="0" eb="1">
      <t>ワ</t>
    </rPh>
    <rPh sb="1" eb="3">
      <t>ショウジ</t>
    </rPh>
    <rPh sb="3" eb="4">
      <t>ツキ</t>
    </rPh>
    <phoneticPr fontId="39"/>
  </si>
  <si>
    <t>シャッター・
雨戸付</t>
    <rPh sb="7" eb="9">
      <t>アマド</t>
    </rPh>
    <rPh sb="9" eb="10">
      <t>ツキ</t>
    </rPh>
    <phoneticPr fontId="39"/>
  </si>
  <si>
    <t>付属部材
無し</t>
    <rPh sb="0" eb="4">
      <t>フゾクブザイ</t>
    </rPh>
    <rPh sb="5" eb="6">
      <t>ナ</t>
    </rPh>
    <phoneticPr fontId="39"/>
  </si>
  <si>
    <t>中空層の厚さ</t>
    <phoneticPr fontId="33"/>
  </si>
  <si>
    <t>ガスの封入※1</t>
    <phoneticPr fontId="33"/>
  </si>
  <si>
    <t>開口部の熱貫流率 [W/(㎡K)]※2</t>
    <rPh sb="0" eb="3">
      <t>カイコウブ</t>
    </rPh>
    <rPh sb="4" eb="8">
      <t>ネツカンリュウリツ</t>
    </rPh>
    <phoneticPr fontId="26"/>
  </si>
  <si>
    <t>中空層の仕様</t>
    <rPh sb="0" eb="2">
      <t>チュウクウ</t>
    </rPh>
    <rPh sb="2" eb="3">
      <t>ソウ</t>
    </rPh>
    <rPh sb="4" eb="6">
      <t>シヨウ</t>
    </rPh>
    <phoneticPr fontId="33"/>
  </si>
  <si>
    <t>ガラスの仕様</t>
    <phoneticPr fontId="26"/>
  </si>
  <si>
    <t>建具の仕様</t>
    <rPh sb="0" eb="2">
      <t>タテグ</t>
    </rPh>
    <rPh sb="3" eb="5">
      <t>シヨウ</t>
    </rPh>
    <phoneticPr fontId="26"/>
  </si>
  <si>
    <t>■大部分がガラスで構成されている窓等の開口部</t>
    <phoneticPr fontId="33"/>
  </si>
  <si>
    <t>「建具とガラスの組み合わせ」による開口部の熱貫流率（建具の仕様とガラス性能から算出）</t>
    <phoneticPr fontId="33"/>
  </si>
  <si>
    <t>中空層厚問わない</t>
    <rPh sb="0" eb="2">
      <t>チュウクウ</t>
    </rPh>
    <rPh sb="2" eb="3">
      <t>ソウ</t>
    </rPh>
    <rPh sb="3" eb="4">
      <t>アツ</t>
    </rPh>
    <rPh sb="4" eb="5">
      <t>ト</t>
    </rPh>
    <phoneticPr fontId="2"/>
  </si>
  <si>
    <t>ポストあり</t>
  </si>
  <si>
    <t>8㎜未満</t>
    <rPh sb="2" eb="4">
      <t>ミマン</t>
    </rPh>
    <phoneticPr fontId="2"/>
  </si>
  <si>
    <t>8㎜以上</t>
    <rPh sb="2" eb="4">
      <t>イジョウ</t>
    </rPh>
    <phoneticPr fontId="2"/>
  </si>
  <si>
    <t>ポストあり</t>
    <phoneticPr fontId="26"/>
  </si>
  <si>
    <t>15㎜未満</t>
    <rPh sb="3" eb="5">
      <t>ミマン</t>
    </rPh>
    <phoneticPr fontId="2"/>
  </si>
  <si>
    <t>15㎜以上</t>
    <rPh sb="3" eb="5">
      <t>イジョウ</t>
    </rPh>
    <phoneticPr fontId="2"/>
  </si>
  <si>
    <t>11㎜未満</t>
    <rPh sb="3" eb="5">
      <t>ミマン</t>
    </rPh>
    <phoneticPr fontId="2"/>
  </si>
  <si>
    <t>11㎜以上</t>
    <rPh sb="3" eb="5">
      <t>イジョウ</t>
    </rPh>
    <phoneticPr fontId="2"/>
  </si>
  <si>
    <t>13㎜未満</t>
    <rPh sb="3" eb="5">
      <t>ミマン</t>
    </rPh>
    <phoneticPr fontId="2"/>
  </si>
  <si>
    <t>13㎜以上</t>
    <rPh sb="3" eb="5">
      <t>イジョウ</t>
    </rPh>
    <phoneticPr fontId="2"/>
  </si>
  <si>
    <t>10㎜未満</t>
    <rPh sb="3" eb="5">
      <t>ミマン</t>
    </rPh>
    <phoneticPr fontId="2"/>
  </si>
  <si>
    <t>10㎜以上</t>
    <rPh sb="3" eb="5">
      <t>イジョウ</t>
    </rPh>
    <phoneticPr fontId="2"/>
  </si>
  <si>
    <t>14㎜未満</t>
    <phoneticPr fontId="2"/>
  </si>
  <si>
    <t>14㎜以上</t>
    <rPh sb="3" eb="5">
      <t>イジョウ</t>
    </rPh>
    <phoneticPr fontId="2"/>
  </si>
  <si>
    <t>10㎜未満</t>
    <phoneticPr fontId="2"/>
  </si>
  <si>
    <t>12㎜未満</t>
    <phoneticPr fontId="2"/>
  </si>
  <si>
    <t>12㎜以上</t>
    <rPh sb="3" eb="5">
      <t>イジョウ</t>
    </rPh>
    <phoneticPr fontId="2"/>
  </si>
  <si>
    <t>9㎜未満</t>
    <phoneticPr fontId="2"/>
  </si>
  <si>
    <t>9㎜以上</t>
    <rPh sb="2" eb="4">
      <t>イジョウ</t>
    </rPh>
    <phoneticPr fontId="2"/>
  </si>
  <si>
    <t>7㎜未満</t>
    <rPh sb="2" eb="4">
      <t>ミマン</t>
    </rPh>
    <phoneticPr fontId="2"/>
  </si>
  <si>
    <t>7㎜以上</t>
    <rPh sb="2" eb="4">
      <t>イジョウ</t>
    </rPh>
    <phoneticPr fontId="2"/>
  </si>
  <si>
    <t>取付納入日</t>
    <rPh sb="2" eb="4">
      <t>ノウニュウ</t>
    </rPh>
    <phoneticPr fontId="26"/>
  </si>
  <si>
    <t>〇〇年〇〇月〇〇日</t>
  </si>
  <si>
    <t>販売店名</t>
    <rPh sb="0" eb="2">
      <t>ハンバイ</t>
    </rPh>
    <rPh sb="2" eb="3">
      <t>テン</t>
    </rPh>
    <rPh sb="3" eb="4">
      <t>ナ</t>
    </rPh>
    <phoneticPr fontId="26"/>
  </si>
  <si>
    <t>（リスト作成者）</t>
    <rPh sb="4" eb="7">
      <t>サクセイシャ</t>
    </rPh>
    <phoneticPr fontId="26"/>
  </si>
  <si>
    <t>地域区分</t>
  </si>
  <si>
    <t>建築会社名</t>
    <rPh sb="0" eb="2">
      <t>ケンチク</t>
    </rPh>
    <rPh sb="2" eb="4">
      <t>カイシャ</t>
    </rPh>
    <rPh sb="4" eb="5">
      <t>メイ</t>
    </rPh>
    <phoneticPr fontId="26"/>
  </si>
  <si>
    <t>（完了検査申請予定者）</t>
    <rPh sb="1" eb="3">
      <t>カンリョウ</t>
    </rPh>
    <rPh sb="3" eb="5">
      <t>ケンサ</t>
    </rPh>
    <rPh sb="5" eb="7">
      <t>シンセイ</t>
    </rPh>
    <rPh sb="7" eb="9">
      <t>ヨテイ</t>
    </rPh>
    <rPh sb="9" eb="10">
      <t>シャ</t>
    </rPh>
    <phoneticPr fontId="26"/>
  </si>
  <si>
    <t>完了検査マニュアル</t>
    <rPh sb="0" eb="4">
      <t>カンリョウケンサ</t>
    </rPh>
    <phoneticPr fontId="26"/>
  </si>
  <si>
    <t>株式会社 〇〇サッシ販売　△△営業所</t>
  </si>
  <si>
    <t>〇△様邸 新築工事</t>
    <rPh sb="2" eb="3">
      <t>サマ</t>
    </rPh>
    <rPh sb="3" eb="4">
      <t>テイ</t>
    </rPh>
    <rPh sb="5" eb="7">
      <t>シンチク</t>
    </rPh>
    <rPh sb="7" eb="9">
      <t>コウジ</t>
    </rPh>
    <phoneticPr fontId="26"/>
  </si>
  <si>
    <t>○○工務店</t>
    <rPh sb="2" eb="5">
      <t>コウムテン</t>
    </rPh>
    <phoneticPr fontId="26"/>
  </si>
  <si>
    <t>販売店住所</t>
    <rPh sb="0" eb="3">
      <t>ハンバイテン</t>
    </rPh>
    <rPh sb="3" eb="5">
      <t>ジュウショ</t>
    </rPh>
    <phoneticPr fontId="26"/>
  </si>
  <si>
    <t>〇〇県△△市××　１２３－４</t>
  </si>
  <si>
    <t>建築会社の所在地</t>
    <rPh sb="0" eb="2">
      <t>ケンチク</t>
    </rPh>
    <rPh sb="2" eb="4">
      <t>カイシャ</t>
    </rPh>
    <rPh sb="5" eb="8">
      <t>ショザイチ</t>
    </rPh>
    <phoneticPr fontId="26"/>
  </si>
  <si>
    <t>〇〇県××市△△　〇丁目△番地×号</t>
    <rPh sb="2" eb="3">
      <t>ケン</t>
    </rPh>
    <rPh sb="5" eb="6">
      <t>シ</t>
    </rPh>
    <rPh sb="10" eb="12">
      <t>チョウメ</t>
    </rPh>
    <rPh sb="13" eb="15">
      <t>バンチ</t>
    </rPh>
    <rPh sb="16" eb="17">
      <t>ゴウ</t>
    </rPh>
    <phoneticPr fontId="26"/>
  </si>
  <si>
    <t>〇〇県××市△△　〇丁目△番地×号</t>
  </si>
  <si>
    <t>TEL</t>
  </si>
  <si>
    <t>０１２３-４５-６７８９</t>
  </si>
  <si>
    <t>◎以下の行大部分がガラスで構成されていないドア等の開口部（フラッシュドア・引戸）の入力行です。＊仕様を選択した場合の自動表記は2 ロック、掘込み錠、ポストなし、付属部材なしの場合です。</t>
    <rPh sb="1" eb="3">
      <t>イカ</t>
    </rPh>
    <rPh sb="4" eb="5">
      <t>ギョウ</t>
    </rPh>
    <rPh sb="41" eb="43">
      <t>ニュウリョク</t>
    </rPh>
    <rPh sb="43" eb="44">
      <t>ギョウ</t>
    </rPh>
    <rPh sb="48" eb="50">
      <t>シヨウ</t>
    </rPh>
    <rPh sb="51" eb="53">
      <t>センタク</t>
    </rPh>
    <rPh sb="55" eb="57">
      <t>バアイ</t>
    </rPh>
    <rPh sb="58" eb="60">
      <t>ジドウ</t>
    </rPh>
    <rPh sb="60" eb="62">
      <t>ヒョウキ</t>
    </rPh>
    <rPh sb="80" eb="82">
      <t>フゾク</t>
    </rPh>
    <rPh sb="82" eb="84">
      <t>ブザイ</t>
    </rPh>
    <rPh sb="87" eb="89">
      <t>バアイ</t>
    </rPh>
    <phoneticPr fontId="26"/>
  </si>
  <si>
    <t>【ドア等の大部分がガラスで構成されない開口部】</t>
    <rPh sb="3" eb="4">
      <t>トウ</t>
    </rPh>
    <rPh sb="5" eb="8">
      <t>ダイブブン</t>
    </rPh>
    <rPh sb="13" eb="15">
      <t>コウセイ</t>
    </rPh>
    <rPh sb="19" eb="22">
      <t>カイコウブ</t>
    </rPh>
    <phoneticPr fontId="26"/>
  </si>
  <si>
    <t>二重窓の熱貫流率について</t>
  </si>
  <si>
    <t>住宅仕様基準判断における二重窓の日射熱取得率について</t>
  </si>
  <si>
    <t>赤字は、２０２4年４月１日に改訂。</t>
    <rPh sb="0" eb="2">
      <t>アカジ</t>
    </rPh>
    <rPh sb="8" eb="9">
      <t>ネン</t>
    </rPh>
    <rPh sb="10" eb="11">
      <t>ツキ</t>
    </rPh>
    <rPh sb="12" eb="13">
      <t>ヒ</t>
    </rPh>
    <rPh sb="14" eb="16">
      <t>カイテイ</t>
    </rPh>
    <phoneticPr fontId="26"/>
  </si>
  <si>
    <t>（一重）木製又は樹脂製　　</t>
    <rPh sb="4" eb="6">
      <t>モクセイ</t>
    </rPh>
    <rPh sb="6" eb="7">
      <t>マタ</t>
    </rPh>
    <rPh sb="8" eb="10">
      <t>ジュシ</t>
    </rPh>
    <rPh sb="10" eb="11">
      <t>セイ</t>
    </rPh>
    <phoneticPr fontId="26"/>
  </si>
  <si>
    <t>（一重）アルミ樹脂複合構造製　　</t>
    <rPh sb="7" eb="9">
      <t>ジュシ</t>
    </rPh>
    <phoneticPr fontId="26"/>
  </si>
  <si>
    <t>（一重）金属製【アルミPG・SG】</t>
    <phoneticPr fontId="26"/>
  </si>
  <si>
    <t>（二重）金属製＋樹脂内窓</t>
    <rPh sb="8" eb="10">
      <t>ジュシ</t>
    </rPh>
    <rPh sb="10" eb="11">
      <t>ウチ</t>
    </rPh>
    <rPh sb="11" eb="12">
      <t>マド</t>
    </rPh>
    <phoneticPr fontId="26"/>
  </si>
  <si>
    <t xml:space="preserve">ドア・引戸の熱貫流率の建具の仕様（ドア等の大部分がガラスで構成されない開口部） </t>
    <rPh sb="3" eb="4">
      <t>ヒ</t>
    </rPh>
    <rPh sb="4" eb="5">
      <t>ド</t>
    </rPh>
    <rPh sb="6" eb="7">
      <t>ネツ</t>
    </rPh>
    <rPh sb="7" eb="9">
      <t>カンリュウ</t>
    </rPh>
    <rPh sb="9" eb="10">
      <t>リツ</t>
    </rPh>
    <rPh sb="11" eb="13">
      <t>タテグ</t>
    </rPh>
    <rPh sb="14" eb="16">
      <t>シヨウ</t>
    </rPh>
    <rPh sb="19" eb="20">
      <t>トウ</t>
    </rPh>
    <rPh sb="21" eb="24">
      <t>ダイブブン</t>
    </rPh>
    <rPh sb="29" eb="31">
      <t>コウセイ</t>
    </rPh>
    <rPh sb="35" eb="38">
      <t>カイコウブ</t>
    </rPh>
    <phoneticPr fontId="26"/>
  </si>
  <si>
    <t xml:space="preserve"> ：  ＪＩＳＡ４７１０、１４９２  ＩＳＯ１２５６７ による測定、又は、ＪＩＳＡ２１０２（ＷｉｎｄＥｙｅ）、</t>
    <rPh sb="31" eb="33">
      <t>ソクテイ</t>
    </rPh>
    <rPh sb="34" eb="35">
      <t>マタ</t>
    </rPh>
    <phoneticPr fontId="26"/>
  </si>
  <si>
    <t>複層</t>
  </si>
  <si>
    <t>問わず</t>
    <rPh sb="0" eb="1">
      <t>ト</t>
    </rPh>
    <phoneticPr fontId="1"/>
  </si>
  <si>
    <t>３：（一重）金属製【アルミＰＧ・ＳＧ】</t>
    <phoneticPr fontId="26"/>
  </si>
  <si>
    <t>５：（二重）金属製＋樹脂内窓</t>
    <rPh sb="10" eb="12">
      <t>ジュシ</t>
    </rPh>
    <rPh sb="12" eb="13">
      <t>ウチ</t>
    </rPh>
    <rPh sb="13" eb="14">
      <t>マド</t>
    </rPh>
    <phoneticPr fontId="26"/>
  </si>
  <si>
    <t>　７：フラッシュドア・引戸（框ドア・引戸を除く大部分がガラスで構成されない開口部）ドア１～ドア１１</t>
    <phoneticPr fontId="26"/>
  </si>
  <si>
    <t>※２≪ガラスの仕様≫</t>
    <phoneticPr fontId="26"/>
  </si>
  <si>
    <t>VER1</t>
    <phoneticPr fontId="26"/>
  </si>
  <si>
    <r>
      <rPr>
        <b/>
        <sz val="14"/>
        <color theme="1"/>
        <rFont val="ＭＳ Ｐゴシック"/>
        <family val="3"/>
        <charset val="128"/>
      </rPr>
      <t>熱貫流率
　</t>
    </r>
    <r>
      <rPr>
        <b/>
        <sz val="24"/>
        <color theme="1"/>
        <rFont val="ＭＳ Ｐゴシック"/>
        <family val="3"/>
        <charset val="128"/>
      </rPr>
      <t>U</t>
    </r>
    <r>
      <rPr>
        <b/>
        <sz val="14"/>
        <color theme="1"/>
        <rFont val="ＭＳ Ｐゴシック"/>
        <family val="3"/>
        <charset val="128"/>
      </rPr>
      <t>値</t>
    </r>
    <r>
      <rPr>
        <b/>
        <sz val="11"/>
        <color theme="1"/>
        <rFont val="ＭＳ Ｐゴシック"/>
        <family val="3"/>
        <charset val="128"/>
      </rPr>
      <t xml:space="preserve">
［W/㎡K］</t>
    </r>
    <phoneticPr fontId="26"/>
  </si>
  <si>
    <r>
      <t xml:space="preserve">日射熱取得率  
</t>
    </r>
    <r>
      <rPr>
        <b/>
        <sz val="24"/>
        <color theme="1"/>
        <rFont val="ＭＳ Ｐゴシック"/>
        <family val="3"/>
        <charset val="128"/>
      </rPr>
      <t>η</t>
    </r>
    <r>
      <rPr>
        <b/>
        <sz val="14"/>
        <color theme="1"/>
        <rFont val="ＭＳ Ｐゴシック"/>
        <family val="3"/>
        <charset val="128"/>
      </rPr>
      <t>値</t>
    </r>
    <phoneticPr fontId="26"/>
  </si>
  <si>
    <r>
      <t>　１：ダブルＬｏｗ-Ｅ　三層複層（Ｇ１３以上×２）日射取得型　</t>
    </r>
    <r>
      <rPr>
        <b/>
        <sz val="11"/>
        <color theme="1"/>
        <rFont val="ＭＳ ゴシック"/>
        <family val="3"/>
        <charset val="128"/>
      </rPr>
      <t>～</t>
    </r>
    <r>
      <rPr>
        <sz val="11"/>
        <color theme="1"/>
        <rFont val="ＭＳ ゴシック"/>
        <family val="3"/>
        <charset val="128"/>
      </rPr>
      <t>　１５５：単板・・・・・詳細は記入要領「書式のプルダウン項目」のシート８８行～２４５行を参照</t>
    </r>
    <rPh sb="12" eb="13">
      <t>ミ</t>
    </rPh>
    <rPh sb="13" eb="14">
      <t>ソウ</t>
    </rPh>
    <rPh sb="14" eb="16">
      <t>フクソウ</t>
    </rPh>
    <rPh sb="20" eb="22">
      <t>イジョウ</t>
    </rPh>
    <rPh sb="25" eb="27">
      <t>ニッシャ</t>
    </rPh>
    <rPh sb="27" eb="29">
      <t>シュトク</t>
    </rPh>
    <rPh sb="29" eb="30">
      <t>ガタ</t>
    </rPh>
    <rPh sb="37" eb="38">
      <t>タン</t>
    </rPh>
    <rPh sb="38" eb="39">
      <t>イタ</t>
    </rPh>
    <rPh sb="44" eb="46">
      <t>ショウサイ</t>
    </rPh>
    <rPh sb="47" eb="49">
      <t>キニュウ</t>
    </rPh>
    <rPh sb="49" eb="51">
      <t>ヨウリョウ</t>
    </rPh>
    <rPh sb="52" eb="54">
      <t>ショシキ</t>
    </rPh>
    <rPh sb="60" eb="62">
      <t>コウモク</t>
    </rPh>
    <rPh sb="69" eb="70">
      <t>ギョウ</t>
    </rPh>
    <rPh sb="74" eb="75">
      <t>ギョウ</t>
    </rPh>
    <rPh sb="76" eb="78">
      <t>サンショウ</t>
    </rPh>
    <phoneticPr fontId="26"/>
  </si>
  <si>
    <t>建具仕様＊ガラス仕様</t>
    <rPh sb="0" eb="2">
      <t>タテグ</t>
    </rPh>
    <rPh sb="2" eb="4">
      <t>シヨウ</t>
    </rPh>
    <rPh sb="8" eb="10">
      <t>シヨウ</t>
    </rPh>
    <phoneticPr fontId="26"/>
  </si>
  <si>
    <t>No20No21No22No23No24</t>
  </si>
  <si>
    <t>原紙に回答を返すための作業データ</t>
    <rPh sb="0" eb="2">
      <t>ゲンシ</t>
    </rPh>
    <rPh sb="3" eb="5">
      <t>カイトウ</t>
    </rPh>
    <rPh sb="6" eb="7">
      <t>カエ</t>
    </rPh>
    <rPh sb="11" eb="13">
      <t>サギョウ</t>
    </rPh>
    <phoneticPr fontId="26"/>
  </si>
  <si>
    <t>「No25、No27、No29」の値を検索し、このシートに戻し、</t>
    <phoneticPr fontId="26"/>
  </si>
  <si>
    <t>この作業シートは、原紙とデータシートの値をやり取りするためのシートです。</t>
    <rPh sb="2" eb="4">
      <t>サギョウ</t>
    </rPh>
    <rPh sb="9" eb="11">
      <t>ゲンシ</t>
    </rPh>
    <rPh sb="19" eb="20">
      <t>アタイ</t>
    </rPh>
    <rPh sb="23" eb="24">
      <t>ト</t>
    </rPh>
    <phoneticPr fontId="26"/>
  </si>
  <si>
    <t>原紙「No20No21No22No23No24」の値から、この値に適合するデータシートの</t>
    <rPh sb="0" eb="2">
      <t>ゲンシ</t>
    </rPh>
    <rPh sb="25" eb="26">
      <t>アタイ</t>
    </rPh>
    <rPh sb="31" eb="32">
      <t>アタイ</t>
    </rPh>
    <rPh sb="33" eb="35">
      <t>テキゴウ</t>
    </rPh>
    <phoneticPr fontId="26"/>
  </si>
  <si>
    <t>更に原紙の「No25、No27、No29」に戻しています。</t>
    <rPh sb="0" eb="1">
      <t>サラ</t>
    </rPh>
    <rPh sb="2" eb="4">
      <t>ゲンシ</t>
    </rPh>
    <rPh sb="22" eb="23">
      <t>モド</t>
    </rPh>
    <phoneticPr fontId="26"/>
  </si>
  <si>
    <t>　※１参照</t>
    <phoneticPr fontId="26"/>
  </si>
  <si>
    <t>　※2参照</t>
    <phoneticPr fontId="26"/>
  </si>
  <si>
    <t>一般社団法人　日本サッシ協会 標準書式　　2024.10.16</t>
    <rPh sb="0" eb="2">
      <t>イッパン</t>
    </rPh>
    <rPh sb="2" eb="6">
      <t>シャダンホウジン</t>
    </rPh>
    <rPh sb="7" eb="9">
      <t>ニホン</t>
    </rPh>
    <rPh sb="12" eb="14">
      <t>キョウカイ</t>
    </rPh>
    <rPh sb="15" eb="17">
      <t>ヒョウジュン</t>
    </rPh>
    <rPh sb="17" eb="19">
      <t>ショシキ</t>
    </rPh>
    <phoneticPr fontId="26"/>
  </si>
  <si>
    <t>住宅開口部性能確認リスト</t>
    <rPh sb="0" eb="2">
      <t>ジュウタク</t>
    </rPh>
    <rPh sb="2" eb="5">
      <t>カイコウブ</t>
    </rPh>
    <rPh sb="5" eb="7">
      <t>セイノウ</t>
    </rPh>
    <rPh sb="7" eb="9">
      <t>カクニン</t>
    </rPh>
    <phoneticPr fontId="26"/>
  </si>
  <si>
    <t>2024.10.25</t>
    <phoneticPr fontId="26"/>
  </si>
  <si>
    <t>建研ＨＰ</t>
    <rPh sb="0" eb="2">
      <t>ケンケン</t>
    </rPh>
    <phoneticPr fontId="26"/>
  </si>
  <si>
    <t>サッシ協HP:建研HPの第三節　熱貫流率及び線熱貫流率による計算式からサッシ協会が算出した値による</t>
    <rPh sb="3" eb="4">
      <t>キョウ</t>
    </rPh>
    <rPh sb="7" eb="8">
      <t>ケン</t>
    </rPh>
    <rPh sb="30" eb="33">
      <t>ケイサンシキ</t>
    </rPh>
    <rPh sb="38" eb="40">
      <t>キョウカイ</t>
    </rPh>
    <rPh sb="41" eb="43">
      <t>サンシュツ</t>
    </rPh>
    <rPh sb="45" eb="46">
      <t>アタイ</t>
    </rPh>
    <phoneticPr fontId="25"/>
  </si>
  <si>
    <t>計算/測定</t>
  </si>
  <si>
    <t>建研HP：建築研究所の技術情報 ホームページ第四節　日射熱取得率に記載の表による</t>
    <rPh sb="0" eb="1">
      <t>ケン</t>
    </rPh>
    <rPh sb="5" eb="10">
      <t>ケンチクケンキュウジョ</t>
    </rPh>
    <rPh sb="11" eb="15">
      <t>ギジュツジョウホウ</t>
    </rPh>
    <rPh sb="33" eb="35">
      <t>キサイ</t>
    </rPh>
    <rPh sb="36" eb="37">
      <t>ヒョウ</t>
    </rPh>
    <phoneticPr fontId="25"/>
  </si>
  <si>
    <t>計算/測定：JIS A 2103・JIS A 1493に定める測定と建築研究所の技術情報 ホームページ第四節　日射熱</t>
  </si>
  <si>
    <t>取得率による</t>
  </si>
  <si>
    <t>２６．熱貫流率はＵ値は１８．で仕様（ｻｯｼ協ＨＰ）を選択した場合は自動表記</t>
    <rPh sb="3" eb="4">
      <t>ネツ</t>
    </rPh>
    <rPh sb="4" eb="6">
      <t>カンリュウ</t>
    </rPh>
    <rPh sb="6" eb="7">
      <t>リツ</t>
    </rPh>
    <rPh sb="9" eb="10">
      <t>アタイ</t>
    </rPh>
    <rPh sb="15" eb="17">
      <t>シヨウ</t>
    </rPh>
    <rPh sb="21" eb="22">
      <t>キョウ</t>
    </rPh>
    <rPh sb="26" eb="28">
      <t>センタク</t>
    </rPh>
    <rPh sb="30" eb="32">
      <t>バアイ</t>
    </rPh>
    <rPh sb="33" eb="35">
      <t>ジドウ</t>
    </rPh>
    <rPh sb="35" eb="37">
      <t>ヒョウキ</t>
    </rPh>
    <phoneticPr fontId="23"/>
  </si>
  <si>
    <t>　　　　　計算／測定を選択した場合は事業所が熱貫流率を入力する。</t>
    <rPh sb="5" eb="7">
      <t>ケイサン</t>
    </rPh>
    <rPh sb="8" eb="10">
      <t>ソクテイ</t>
    </rPh>
    <rPh sb="11" eb="13">
      <t>センタク</t>
    </rPh>
    <rPh sb="15" eb="17">
      <t>バアイ</t>
    </rPh>
    <rPh sb="18" eb="21">
      <t>ジギョウショ</t>
    </rPh>
    <rPh sb="22" eb="23">
      <t>ネツ</t>
    </rPh>
    <rPh sb="23" eb="25">
      <t>カンリュウ</t>
    </rPh>
    <rPh sb="25" eb="26">
      <t>リツ</t>
    </rPh>
    <rPh sb="27" eb="29">
      <t>ニュウリョク</t>
    </rPh>
    <phoneticPr fontId="23"/>
  </si>
  <si>
    <t>２８．日射熱取得率はη値は１８．で仕様（ｻｯｼＨＰ）を選択した場合は自動表記</t>
    <rPh sb="3" eb="5">
      <t>ニッシャ</t>
    </rPh>
    <rPh sb="5" eb="6">
      <t>ネツ</t>
    </rPh>
    <rPh sb="6" eb="8">
      <t>シュトク</t>
    </rPh>
    <rPh sb="8" eb="9">
      <t>リツ</t>
    </rPh>
    <rPh sb="11" eb="12">
      <t>アタイ</t>
    </rPh>
    <rPh sb="17" eb="19">
      <t>シヨウ</t>
    </rPh>
    <rPh sb="27" eb="29">
      <t>センタク</t>
    </rPh>
    <rPh sb="31" eb="33">
      <t>バアイ</t>
    </rPh>
    <rPh sb="34" eb="36">
      <t>ジドウ</t>
    </rPh>
    <rPh sb="36" eb="38">
      <t>ヒョウキ</t>
    </rPh>
    <phoneticPr fontId="23"/>
  </si>
  <si>
    <t>　　　　　計算／測定を選択した場合は事業所が日射熱取得率を入力する。</t>
    <rPh sb="5" eb="7">
      <t>ケイサン</t>
    </rPh>
    <rPh sb="8" eb="10">
      <t>ソクテイ</t>
    </rPh>
    <rPh sb="11" eb="13">
      <t>センタク</t>
    </rPh>
    <rPh sb="15" eb="17">
      <t>バアイ</t>
    </rPh>
    <rPh sb="18" eb="21">
      <t>ジギョウショ</t>
    </rPh>
    <rPh sb="22" eb="24">
      <t>ニッシャ</t>
    </rPh>
    <rPh sb="24" eb="25">
      <t>ネツ</t>
    </rPh>
    <rPh sb="25" eb="27">
      <t>シュトク</t>
    </rPh>
    <rPh sb="27" eb="28">
      <t>リツ</t>
    </rPh>
    <rPh sb="29" eb="31">
      <t>ニュウリョク</t>
    </rPh>
    <phoneticPr fontId="23"/>
  </si>
  <si>
    <t>※22行～26行は、ドア等の大部分がガラスで構成されない開口部（フラッシュドア・引戸）の入力行です。</t>
    <rPh sb="3" eb="4">
      <t>ギョウ</t>
    </rPh>
    <rPh sb="7" eb="8">
      <t>ギョウ</t>
    </rPh>
    <rPh sb="12" eb="13">
      <t>トウ</t>
    </rPh>
    <rPh sb="44" eb="46">
      <t>ニュウリョク</t>
    </rPh>
    <rPh sb="46" eb="47">
      <t>ギョウ</t>
    </rPh>
    <phoneticPr fontId="23"/>
  </si>
  <si>
    <t>　１８．記入区分で仕様を選択した場合自動表記されるのは2 ロック、掘込み錠、ポストなし、付属部材なし</t>
    <rPh sb="16" eb="18">
      <t>バアイ</t>
    </rPh>
    <phoneticPr fontId="23"/>
  </si>
  <si>
    <t>　の熱還流率だけです。それ以外の場合の熱貫流率及び日射熱取得率はサッシメーカーのカタログを見て、</t>
    <rPh sb="13" eb="15">
      <t>イガイ</t>
    </rPh>
    <rPh sb="16" eb="18">
      <t>バアイ</t>
    </rPh>
    <phoneticPr fontId="23"/>
  </si>
  <si>
    <t>　ドア・引戸の商品名からサッシ協HPの建具仕様、ガラスの仕様を確認して直接記入してください。</t>
    <rPh sb="35" eb="37">
      <t>チョクセツ</t>
    </rPh>
    <rPh sb="37" eb="39">
      <t>キニュウ</t>
    </rPh>
    <phoneticPr fontId="23"/>
  </si>
  <si>
    <t>３０．サッシメーカー名は事業所が選択</t>
    <rPh sb="10" eb="11">
      <t>ナ</t>
    </rPh>
    <rPh sb="12" eb="15">
      <t>ジギョウショ</t>
    </rPh>
    <rPh sb="16" eb="18">
      <t>センタク</t>
    </rPh>
    <phoneticPr fontId="26"/>
  </si>
  <si>
    <t>３1．シリーズ名又は記号は事業所が入力</t>
    <rPh sb="7" eb="8">
      <t>ナ</t>
    </rPh>
    <rPh sb="8" eb="9">
      <t>マタ</t>
    </rPh>
    <rPh sb="10" eb="12">
      <t>キゴウ</t>
    </rPh>
    <rPh sb="13" eb="16">
      <t>ジギョウショ</t>
    </rPh>
    <rPh sb="17" eb="19">
      <t>ニュウリョク</t>
    </rPh>
    <phoneticPr fontId="26"/>
  </si>
  <si>
    <t>２７．Ｕ値（入力根拠）はサッシ協ＨＰの場合は自動表記、計算/測定の場合は事業所が記入</t>
    <rPh sb="40" eb="42">
      <t>キニュウ</t>
    </rPh>
    <phoneticPr fontId="26"/>
  </si>
  <si>
    <t>２９．η値（入力根拠）は建研ＨＰの場合は自動表記、計算/測定の場合は事業所が記入</t>
    <rPh sb="4" eb="5">
      <t>アタイ</t>
    </rPh>
    <rPh sb="6" eb="8">
      <t>ニュウリョク</t>
    </rPh>
    <rPh sb="8" eb="10">
      <t>コンキョ</t>
    </rPh>
    <rPh sb="12" eb="14">
      <t>ケンケン</t>
    </rPh>
    <rPh sb="38" eb="40">
      <t>キニュウ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</si>
</sst>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0;\-#,##0;&quot;-&quot;"/>
    <numFmt numFmtId="178" formatCode="0.00_ "/>
    <numFmt numFmtId="179" formatCode="0.00_);[Red]\(0.00\)"/>
    <numFmt numFmtId="180" formatCode="0_ "/>
    <numFmt numFmtId="181" formatCode="0_);[Red]\(0\)"/>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1"/>
      <name val="ＭＳ 明朝"/>
      <family val="1"/>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2"/>
      <color indexed="8"/>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name val="Meiryo UI"/>
      <family val="3"/>
      <charset val="128"/>
    </font>
    <font>
      <u/>
      <sz val="12"/>
      <color theme="10"/>
      <name val="ＭＳ Ｐゴシック"/>
      <family val="3"/>
      <charset val="128"/>
    </font>
    <font>
      <u/>
      <sz val="12"/>
      <name val="ＭＳ Ｐゴシック"/>
      <family val="3"/>
      <charset val="128"/>
    </font>
    <font>
      <sz val="14"/>
      <name val="Meiryo UI"/>
      <family val="3"/>
      <charset val="128"/>
    </font>
    <font>
      <sz val="6"/>
      <name val="ＭＳ Ｐゴシック"/>
      <family val="2"/>
      <charset val="128"/>
      <scheme val="minor"/>
    </font>
    <font>
      <b/>
      <sz val="12"/>
      <name val="Meiryo UI"/>
      <family val="3"/>
      <charset val="128"/>
    </font>
    <font>
      <sz val="16"/>
      <name val="Meiryo UI"/>
      <family val="3"/>
      <charset val="128"/>
    </font>
    <font>
      <sz val="20"/>
      <name val="Meiryo UI"/>
      <family val="3"/>
      <charset val="128"/>
    </font>
    <font>
      <sz val="10"/>
      <color theme="1"/>
      <name val="ＭＳ Ｐゴシック"/>
      <family val="3"/>
      <charset val="128"/>
    </font>
    <font>
      <b/>
      <sz val="13"/>
      <color theme="3"/>
      <name val="ＭＳ Ｐゴシック"/>
      <family val="2"/>
      <charset val="128"/>
      <scheme val="minor"/>
    </font>
    <font>
      <b/>
      <sz val="18"/>
      <color theme="3"/>
      <name val="ＭＳ Ｐゴシック"/>
      <family val="2"/>
      <charset val="128"/>
      <scheme val="major"/>
    </font>
    <font>
      <sz val="18"/>
      <name val="ＭＳ Ｐゴシック"/>
      <family val="3"/>
      <charset val="128"/>
      <scheme val="major"/>
    </font>
    <font>
      <sz val="20"/>
      <name val="ＭＳ Ｐゴシック"/>
      <family val="3"/>
      <charset val="128"/>
    </font>
    <font>
      <u/>
      <sz val="11"/>
      <color theme="10"/>
      <name val="ＭＳ Ｐゴシック"/>
      <family val="3"/>
      <charset val="128"/>
    </font>
    <font>
      <sz val="12"/>
      <color theme="1"/>
      <name val="ＭＳ Ｐゴシック"/>
      <family val="3"/>
      <charset val="128"/>
    </font>
    <font>
      <sz val="9"/>
      <color theme="1"/>
      <name val="ＭＳ Ｐゴシック"/>
      <family val="3"/>
      <charset val="128"/>
    </font>
    <font>
      <sz val="18"/>
      <name val="ＭＳ Ｐゴシック"/>
      <family val="3"/>
      <charset val="128"/>
    </font>
    <font>
      <b/>
      <sz val="16"/>
      <color theme="1"/>
      <name val="ＭＳ Ｐゴシック"/>
      <family val="3"/>
      <charset val="128"/>
    </font>
    <font>
      <sz val="14"/>
      <color theme="1"/>
      <name val="ＭＳ ゴシック"/>
      <family val="3"/>
      <charset val="128"/>
    </font>
    <font>
      <b/>
      <sz val="11"/>
      <color theme="1"/>
      <name val="ＭＳ ゴシック"/>
      <family val="3"/>
      <charset val="128"/>
    </font>
    <font>
      <b/>
      <sz val="11"/>
      <color theme="1"/>
      <name val="ＭＳ Ｐゴシック"/>
      <family val="3"/>
      <charset val="128"/>
    </font>
    <font>
      <sz val="11"/>
      <color theme="1"/>
      <name val="ＭＳ ゴシック"/>
      <family val="3"/>
      <charset val="128"/>
    </font>
    <font>
      <b/>
      <strike/>
      <sz val="11"/>
      <color theme="1"/>
      <name val="ＭＳ Ｐゴシック"/>
      <family val="3"/>
      <charset val="128"/>
    </font>
    <font>
      <strike/>
      <sz val="11"/>
      <color theme="1"/>
      <name val="ＭＳ Ｐゴシック"/>
      <family val="3"/>
      <charset val="128"/>
    </font>
    <font>
      <b/>
      <sz val="16"/>
      <color theme="1"/>
      <name val="ＭＳ ゴシック"/>
      <family val="3"/>
      <charset val="128"/>
    </font>
    <font>
      <b/>
      <sz val="26"/>
      <color theme="1"/>
      <name val="ＭＳ Ｐゴシック"/>
      <family val="3"/>
      <charset val="128"/>
    </font>
    <font>
      <sz val="36"/>
      <color theme="1"/>
      <name val="ＭＳ Ｐゴシック"/>
      <family val="3"/>
      <charset val="128"/>
    </font>
    <font>
      <b/>
      <sz val="12"/>
      <color theme="1"/>
      <name val="ＭＳ Ｐゴシック"/>
      <family val="3"/>
      <charset val="128"/>
    </font>
    <font>
      <b/>
      <sz val="18"/>
      <color theme="1"/>
      <name val="ＭＳ Ｐゴシック"/>
      <family val="3"/>
      <charset val="128"/>
    </font>
    <font>
      <sz val="26"/>
      <color theme="1"/>
      <name val="ＭＳ Ｐゴシック"/>
      <family val="3"/>
      <charset val="128"/>
    </font>
    <font>
      <sz val="14"/>
      <color theme="1"/>
      <name val="ＭＳ Ｐゴシック"/>
      <family val="3"/>
      <charset val="128"/>
    </font>
    <font>
      <b/>
      <sz val="20"/>
      <color theme="1"/>
      <name val="ＭＳ Ｐゴシック"/>
      <family val="3"/>
      <charset val="128"/>
    </font>
    <font>
      <u/>
      <sz val="11"/>
      <color theme="1"/>
      <name val="ＭＳ Ｐゴシック"/>
      <family val="3"/>
      <charset val="128"/>
    </font>
    <font>
      <sz val="20"/>
      <color theme="1"/>
      <name val="ＭＳ Ｐゴシック"/>
      <family val="3"/>
      <charset val="128"/>
    </font>
    <font>
      <b/>
      <sz val="14"/>
      <color theme="1"/>
      <name val="ＭＳ Ｐゴシック"/>
      <family val="3"/>
      <charset val="128"/>
    </font>
    <font>
      <b/>
      <sz val="24"/>
      <color theme="1"/>
      <name val="ＭＳ Ｐゴシック"/>
      <family val="3"/>
      <charset val="128"/>
    </font>
    <font>
      <b/>
      <sz val="8"/>
      <color theme="1"/>
      <name val="ＭＳ Ｐゴシック"/>
      <family val="3"/>
      <charset val="128"/>
    </font>
    <font>
      <sz val="8"/>
      <color theme="1"/>
      <name val="ＭＳ Ｐゴシック"/>
      <family val="3"/>
      <charset val="128"/>
    </font>
    <font>
      <b/>
      <sz val="11"/>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s>
  <borders count="2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medium">
        <color indexed="64"/>
      </left>
      <right/>
      <top/>
      <bottom style="dashed">
        <color indexed="64"/>
      </bottom>
      <diagonal/>
    </border>
    <border>
      <left style="dashed">
        <color indexed="64"/>
      </left>
      <right style="double">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top/>
      <bottom style="dashed">
        <color indexed="64"/>
      </bottom>
      <diagonal/>
    </border>
    <border>
      <left style="thin">
        <color indexed="64"/>
      </left>
      <right style="medium">
        <color indexed="64"/>
      </right>
      <top/>
      <bottom style="dashed">
        <color indexed="64"/>
      </bottom>
      <diagonal/>
    </border>
    <border>
      <left/>
      <right/>
      <top/>
      <bottom style="thin">
        <color indexed="64"/>
      </bottom>
      <diagonal/>
    </border>
    <border>
      <left/>
      <right/>
      <top style="thin">
        <color indexed="64"/>
      </top>
      <bottom/>
      <diagonal/>
    </border>
    <border>
      <left style="dashed">
        <color indexed="64"/>
      </left>
      <right style="double">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top/>
      <bottom style="dashed">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ashed">
        <color indexed="64"/>
      </left>
      <right style="dashed">
        <color indexed="64"/>
      </right>
      <top style="thin">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dashed">
        <color indexed="64"/>
      </bottom>
      <diagonal/>
    </border>
    <border>
      <left style="medium">
        <color indexed="64"/>
      </left>
      <right style="dashed">
        <color indexed="64"/>
      </right>
      <top/>
      <bottom/>
      <diagonal/>
    </border>
    <border>
      <left style="medium">
        <color indexed="64"/>
      </left>
      <right style="thin">
        <color indexed="64"/>
      </right>
      <top/>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dotted">
        <color indexed="64"/>
      </right>
      <top/>
      <bottom style="dashed">
        <color indexed="64"/>
      </bottom>
      <diagonal/>
    </border>
    <border>
      <left style="thin">
        <color indexed="64"/>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diagonal/>
    </border>
    <border>
      <left/>
      <right style="medium">
        <color indexed="64"/>
      </right>
      <top style="thin">
        <color indexed="64"/>
      </top>
      <bottom/>
      <diagonal/>
    </border>
    <border>
      <left/>
      <right style="medium">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bottom/>
      <diagonal/>
    </border>
    <border>
      <left/>
      <right style="medium">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dashed">
        <color indexed="64"/>
      </right>
      <top style="thin">
        <color indexed="64"/>
      </top>
      <bottom/>
      <diagonal/>
    </border>
    <border>
      <left/>
      <right/>
      <top style="thin">
        <color indexed="64"/>
      </top>
      <bottom style="dashed">
        <color indexed="64"/>
      </bottom>
      <diagonal/>
    </border>
    <border>
      <left/>
      <right style="dashed">
        <color indexed="64"/>
      </right>
      <top/>
      <bottom style="dashed">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dashed">
        <color indexed="64"/>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medium">
        <color indexed="64"/>
      </left>
      <right/>
      <top style="thin">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dashed">
        <color indexed="64"/>
      </bottom>
      <diagonal/>
    </border>
    <border>
      <left/>
      <right/>
      <top style="medium">
        <color indexed="64"/>
      </top>
      <bottom style="dashed">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ashed">
        <color indexed="64"/>
      </top>
      <bottom style="dashed">
        <color indexed="64"/>
      </bottom>
      <diagonal/>
    </border>
    <border>
      <left style="dashed">
        <color indexed="64"/>
      </left>
      <right style="dashed">
        <color indexed="64"/>
      </right>
      <top style="double">
        <color indexed="64"/>
      </top>
      <bottom/>
      <diagonal/>
    </border>
    <border>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thin">
        <color indexed="64"/>
      </bottom>
      <diagonal/>
    </border>
    <border>
      <left style="dashed">
        <color indexed="64"/>
      </left>
      <right style="double">
        <color indexed="64"/>
      </right>
      <top style="dashed">
        <color indexed="64"/>
      </top>
      <bottom style="dotted">
        <color indexed="64"/>
      </bottom>
      <diagonal/>
    </border>
    <border>
      <left/>
      <right style="dashed">
        <color indexed="64"/>
      </right>
      <top style="dashed">
        <color indexed="64"/>
      </top>
      <bottom style="dashed">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ashed">
        <color indexed="64"/>
      </bottom>
      <diagonal/>
    </border>
    <border>
      <left style="dashed">
        <color indexed="64"/>
      </left>
      <right style="medium">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thin">
        <color indexed="64"/>
      </bottom>
      <diagonal/>
    </border>
    <border>
      <left style="double">
        <color indexed="64"/>
      </left>
      <right/>
      <top style="double">
        <color indexed="64"/>
      </top>
      <bottom style="dashed">
        <color indexed="64"/>
      </bottom>
      <diagonal/>
    </border>
    <border>
      <left style="thin">
        <color indexed="64"/>
      </left>
      <right/>
      <top style="double">
        <color indexed="64"/>
      </top>
      <bottom/>
      <diagonal/>
    </border>
    <border>
      <left style="medium">
        <color indexed="64"/>
      </left>
      <right style="dashed">
        <color indexed="64"/>
      </right>
      <top style="double">
        <color indexed="64"/>
      </top>
      <bottom/>
      <diagonal/>
    </border>
    <border>
      <left/>
      <right style="dashed">
        <color indexed="64"/>
      </right>
      <top style="double">
        <color indexed="64"/>
      </top>
      <bottom/>
      <diagonal/>
    </border>
    <border>
      <left/>
      <right style="dotted">
        <color indexed="64"/>
      </right>
      <top/>
      <bottom/>
      <diagonal/>
    </border>
    <border>
      <left style="medium">
        <color indexed="64"/>
      </left>
      <right style="dashed">
        <color indexed="64"/>
      </right>
      <top style="dotted">
        <color indexed="64"/>
      </top>
      <bottom/>
      <diagonal/>
    </border>
    <border>
      <left/>
      <right style="dashed">
        <color indexed="64"/>
      </right>
      <top style="dotted">
        <color indexed="64"/>
      </top>
      <bottom/>
      <diagonal/>
    </border>
    <border>
      <left style="dashed">
        <color indexed="64"/>
      </left>
      <right style="dashed">
        <color indexed="64"/>
      </right>
      <top style="dotted">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style="dashed">
        <color indexed="64"/>
      </right>
      <top style="dashed">
        <color indexed="64"/>
      </top>
      <bottom style="medium">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ashed">
        <color indexed="64"/>
      </bottom>
      <diagonal/>
    </border>
    <border>
      <left style="dashed">
        <color indexed="64"/>
      </left>
      <right style="double">
        <color indexed="64"/>
      </right>
      <top style="dashed">
        <color indexed="64"/>
      </top>
      <bottom style="dashed">
        <color indexed="64"/>
      </bottom>
      <diagonal/>
    </border>
    <border>
      <left style="medium">
        <color indexed="64"/>
      </left>
      <right style="dashed">
        <color indexed="64"/>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right style="dotted">
        <color indexed="64"/>
      </right>
      <top/>
      <bottom style="medium">
        <color indexed="64"/>
      </bottom>
      <diagonal/>
    </border>
    <border>
      <left style="dashed">
        <color indexed="64"/>
      </left>
      <right style="double">
        <color indexed="64"/>
      </right>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medium">
        <color indexed="64"/>
      </right>
      <top/>
      <bottom style="double">
        <color indexed="64"/>
      </bottom>
      <diagonal/>
    </border>
    <border>
      <left style="medium">
        <color indexed="64"/>
      </left>
      <right style="dotted">
        <color indexed="64"/>
      </right>
      <top style="thin">
        <color indexed="64"/>
      </top>
      <bottom style="double">
        <color indexed="64"/>
      </bottom>
      <diagonal/>
    </border>
    <border>
      <left style="dashed">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double">
        <color indexed="64"/>
      </bottom>
      <diagonal/>
    </border>
    <border>
      <left style="double">
        <color indexed="64"/>
      </left>
      <right/>
      <top style="dashed">
        <color indexed="64"/>
      </top>
      <bottom style="medium">
        <color indexed="64"/>
      </bottom>
      <diagonal/>
    </border>
    <border>
      <left style="medium">
        <color indexed="64"/>
      </left>
      <right/>
      <top style="dashed">
        <color indexed="64"/>
      </top>
      <bottom style="double">
        <color indexed="64"/>
      </bottom>
      <diagonal/>
    </border>
    <border>
      <left/>
      <right style="dashed">
        <color indexed="64"/>
      </right>
      <top style="dashed">
        <color indexed="64"/>
      </top>
      <bottom style="double">
        <color indexed="64"/>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style="double">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bottom style="dashed">
        <color indexed="64"/>
      </bottom>
      <diagonal/>
    </border>
    <border>
      <left style="dashed">
        <color indexed="64"/>
      </left>
      <right style="double">
        <color indexed="64"/>
      </right>
      <top/>
      <bottom style="thin">
        <color indexed="64"/>
      </bottom>
      <diagonal/>
    </border>
    <border>
      <left/>
      <right style="dotted">
        <color auto="1"/>
      </right>
      <top/>
      <bottom style="dotted">
        <color auto="1"/>
      </bottom>
      <diagonal/>
    </border>
    <border>
      <left style="medium">
        <color indexed="64"/>
      </left>
      <right/>
      <top style="medium">
        <color indexed="64"/>
      </top>
      <bottom style="dotted">
        <color auto="1"/>
      </bottom>
      <diagonal/>
    </border>
    <border>
      <left/>
      <right style="dotted">
        <color auto="1"/>
      </right>
      <top style="medium">
        <color indexed="64"/>
      </top>
      <bottom style="dotted">
        <color auto="1"/>
      </bottom>
      <diagonal/>
    </border>
    <border>
      <left style="medium">
        <color indexed="64"/>
      </left>
      <right/>
      <top/>
      <bottom style="dotted">
        <color indexed="64"/>
      </bottom>
      <diagonal/>
    </border>
    <border>
      <left/>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top style="medium">
        <color indexed="64"/>
      </top>
      <bottom/>
      <diagonal/>
    </border>
    <border>
      <left style="dotted">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diagonal/>
    </border>
    <border>
      <left style="dashed">
        <color indexed="64"/>
      </left>
      <right style="double">
        <color indexed="64"/>
      </right>
      <top style="dashed">
        <color indexed="64"/>
      </top>
      <bottom/>
      <diagonal/>
    </border>
    <border>
      <left style="dotted">
        <color indexed="64"/>
      </left>
      <right style="double">
        <color indexed="64"/>
      </right>
      <top style="double">
        <color indexed="64"/>
      </top>
      <bottom style="thin">
        <color indexed="64"/>
      </bottom>
      <diagonal/>
    </border>
    <border>
      <left style="dotted">
        <color indexed="64"/>
      </left>
      <right style="double">
        <color indexed="64"/>
      </right>
      <top style="thin">
        <color indexed="64"/>
      </top>
      <bottom style="double">
        <color indexed="64"/>
      </bottom>
      <diagonal/>
    </border>
    <border>
      <left style="medium">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style="medium">
        <color indexed="64"/>
      </right>
      <top style="dashed">
        <color indexed="64"/>
      </top>
      <bottom style="thick">
        <color indexed="64"/>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176" fontId="7" fillId="0" borderId="0"/>
    <xf numFmtId="0" fontId="8" fillId="0" borderId="0"/>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23" borderId="11" applyNumberFormat="0" applyAlignment="0" applyProtection="0">
      <alignment vertical="center"/>
    </xf>
    <xf numFmtId="0" fontId="23" fillId="0" borderId="0" applyNumberFormat="0" applyFill="0" applyBorder="0" applyAlignment="0" applyProtection="0">
      <alignment vertical="center"/>
    </xf>
    <xf numFmtId="0" fontId="24" fillId="7" borderId="6" applyNumberFormat="0" applyAlignment="0" applyProtection="0">
      <alignment vertical="center"/>
    </xf>
    <xf numFmtId="0" fontId="25" fillId="4" borderId="0" applyNumberFormat="0" applyBorder="0" applyAlignment="0" applyProtection="0">
      <alignment vertical="center"/>
    </xf>
    <xf numFmtId="0" fontId="7" fillId="0" borderId="0"/>
    <xf numFmtId="38" fontId="12" fillId="0" borderId="0" applyFont="0" applyFill="0" applyBorder="0" applyAlignment="0" applyProtection="0">
      <alignment vertical="center"/>
    </xf>
    <xf numFmtId="0" fontId="27" fillId="0" borderId="0">
      <alignment vertical="center"/>
    </xf>
    <xf numFmtId="0" fontId="30" fillId="0" borderId="0" applyNumberFormat="0" applyFill="0" applyBorder="0" applyAlignment="0" applyProtection="0">
      <alignment vertical="center"/>
    </xf>
    <xf numFmtId="0" fontId="2" fillId="0" borderId="0">
      <alignment vertical="center"/>
    </xf>
    <xf numFmtId="0" fontId="42" fillId="0" borderId="0" applyNumberFormat="0" applyFill="0" applyBorder="0" applyAlignment="0" applyProtection="0">
      <alignment vertical="center"/>
    </xf>
  </cellStyleXfs>
  <cellXfs count="645">
    <xf numFmtId="0" fontId="0" fillId="0" borderId="0" xfId="0">
      <alignment vertical="center"/>
    </xf>
    <xf numFmtId="0" fontId="0" fillId="0" borderId="50" xfId="0" applyBorder="1">
      <alignment vertical="center"/>
    </xf>
    <xf numFmtId="0" fontId="0" fillId="26" borderId="50" xfId="0" applyFill="1" applyBorder="1" applyAlignment="1">
      <alignment horizontal="center" vertical="center"/>
    </xf>
    <xf numFmtId="0" fontId="27" fillId="0" borderId="0" xfId="49" applyAlignment="1">
      <alignment vertical="center" wrapText="1"/>
    </xf>
    <xf numFmtId="0" fontId="27" fillId="0" borderId="0" xfId="49" applyAlignment="1">
      <alignment horizontal="center" vertical="center" wrapText="1"/>
    </xf>
    <xf numFmtId="0" fontId="29" fillId="0" borderId="0" xfId="49" applyFont="1" applyAlignment="1">
      <alignment vertical="center" wrapText="1"/>
    </xf>
    <xf numFmtId="0" fontId="29" fillId="0" borderId="0" xfId="49" applyFont="1" applyAlignment="1">
      <alignment horizontal="center" vertical="center" wrapText="1"/>
    </xf>
    <xf numFmtId="0" fontId="31" fillId="0" borderId="0" xfId="50" applyFont="1">
      <alignment vertical="center"/>
    </xf>
    <xf numFmtId="0" fontId="29" fillId="0" borderId="0" xfId="49" applyFont="1">
      <alignment vertical="center"/>
    </xf>
    <xf numFmtId="0" fontId="29" fillId="0" borderId="0" xfId="49" applyFont="1" applyAlignment="1">
      <alignment vertical="top"/>
    </xf>
    <xf numFmtId="0" fontId="29" fillId="0" borderId="50" xfId="49" applyFont="1" applyBorder="1" applyAlignment="1">
      <alignment horizontal="left" vertical="center" wrapText="1"/>
    </xf>
    <xf numFmtId="0" fontId="29" fillId="0" borderId="50" xfId="49" applyFont="1" applyBorder="1" applyAlignment="1">
      <alignment horizontal="center" vertical="center" wrapText="1"/>
    </xf>
    <xf numFmtId="0" fontId="29" fillId="0" borderId="50" xfId="49" applyFont="1" applyBorder="1" applyAlignment="1">
      <alignment horizontal="left" vertical="center"/>
    </xf>
    <xf numFmtId="0" fontId="29" fillId="0" borderId="62" xfId="49" applyFont="1" applyBorder="1" applyAlignment="1">
      <alignment horizontal="center" vertical="center"/>
    </xf>
    <xf numFmtId="0" fontId="29" fillId="0" borderId="50" xfId="49" applyFont="1" applyBorder="1" applyAlignment="1">
      <alignment horizontal="center" vertical="center"/>
    </xf>
    <xf numFmtId="0" fontId="29" fillId="0" borderId="60" xfId="49" applyFont="1" applyBorder="1" applyAlignment="1">
      <alignment horizontal="center" vertical="center" wrapText="1"/>
    </xf>
    <xf numFmtId="0" fontId="29" fillId="0" borderId="60" xfId="49" applyFont="1" applyBorder="1" applyAlignment="1">
      <alignment horizontal="center" vertical="center"/>
    </xf>
    <xf numFmtId="0" fontId="29" fillId="0" borderId="60" xfId="49" applyFont="1" applyBorder="1" applyAlignment="1">
      <alignment horizontal="left" vertical="center" wrapText="1"/>
    </xf>
    <xf numFmtId="0" fontId="29" fillId="0" borderId="143" xfId="49" applyFont="1" applyBorder="1" applyAlignment="1">
      <alignment horizontal="left" vertical="center"/>
    </xf>
    <xf numFmtId="0" fontId="29" fillId="0" borderId="143" xfId="49" applyFont="1" applyBorder="1" applyAlignment="1">
      <alignment horizontal="center" vertical="center"/>
    </xf>
    <xf numFmtId="0" fontId="29" fillId="0" borderId="140" xfId="49" applyFont="1" applyBorder="1" applyAlignment="1">
      <alignment horizontal="left" vertical="center"/>
    </xf>
    <xf numFmtId="0" fontId="29" fillId="0" borderId="140" xfId="49" applyFont="1" applyBorder="1" applyAlignment="1">
      <alignment horizontal="center" vertical="center"/>
    </xf>
    <xf numFmtId="0" fontId="29" fillId="32" borderId="148" xfId="49" applyFont="1" applyFill="1" applyBorder="1" applyAlignment="1">
      <alignment horizontal="center" vertical="center" wrapText="1"/>
    </xf>
    <xf numFmtId="0" fontId="29" fillId="0" borderId="0" xfId="49" applyFont="1" applyAlignment="1">
      <alignment horizontal="left" vertical="center"/>
    </xf>
    <xf numFmtId="0" fontId="34" fillId="0" borderId="0" xfId="49" applyFont="1" applyAlignment="1">
      <alignment horizontal="left" vertical="center"/>
    </xf>
    <xf numFmtId="0" fontId="35" fillId="0" borderId="0" xfId="49" applyFont="1" applyAlignment="1">
      <alignment horizontal="left" vertical="center"/>
    </xf>
    <xf numFmtId="0" fontId="27" fillId="0" borderId="0" xfId="49">
      <alignment vertical="center"/>
    </xf>
    <xf numFmtId="0" fontId="29" fillId="0" borderId="0" xfId="49" applyFont="1" applyAlignment="1">
      <alignment horizontal="center" vertical="center"/>
    </xf>
    <xf numFmtId="0" fontId="32" fillId="0" borderId="0" xfId="49" applyFont="1" applyAlignment="1">
      <alignment horizontal="left" vertical="center"/>
    </xf>
    <xf numFmtId="0" fontId="36" fillId="0" borderId="0" xfId="49" applyFont="1" applyAlignment="1">
      <alignment horizontal="left" vertical="center"/>
    </xf>
    <xf numFmtId="179" fontId="32" fillId="0" borderId="50" xfId="49" applyNumberFormat="1" applyFont="1" applyBorder="1" applyAlignment="1">
      <alignment horizontal="center" vertical="center"/>
    </xf>
    <xf numFmtId="179" fontId="32" fillId="0" borderId="60" xfId="49" applyNumberFormat="1" applyFont="1" applyBorder="1" applyAlignment="1">
      <alignment horizontal="center" vertical="center"/>
    </xf>
    <xf numFmtId="178" fontId="32" fillId="0" borderId="50" xfId="49" applyNumberFormat="1" applyFont="1" applyBorder="1" applyAlignment="1">
      <alignment horizontal="center" vertical="center"/>
    </xf>
    <xf numFmtId="179" fontId="32" fillId="0" borderId="143" xfId="49" applyNumberFormat="1" applyFont="1" applyBorder="1" applyAlignment="1">
      <alignment horizontal="center" vertical="center"/>
    </xf>
    <xf numFmtId="179" fontId="32" fillId="0" borderId="140" xfId="49" applyNumberFormat="1" applyFont="1" applyBorder="1" applyAlignment="1">
      <alignment horizontal="center" vertical="center"/>
    </xf>
    <xf numFmtId="0" fontId="37" fillId="29" borderId="50" xfId="0" applyFont="1" applyFill="1" applyBorder="1">
      <alignment vertical="center"/>
    </xf>
    <xf numFmtId="0" fontId="28" fillId="0" borderId="50" xfId="0" applyFont="1" applyBorder="1">
      <alignment vertical="center"/>
    </xf>
    <xf numFmtId="0" fontId="29" fillId="0" borderId="139" xfId="49" applyFont="1" applyBorder="1" applyAlignment="1">
      <alignment vertical="center" wrapText="1"/>
    </xf>
    <xf numFmtId="0" fontId="29" fillId="0" borderId="62" xfId="49" applyFont="1" applyBorder="1" applyAlignment="1">
      <alignment vertical="center" wrapText="1"/>
    </xf>
    <xf numFmtId="0" fontId="29" fillId="0" borderId="139" xfId="49" applyFont="1" applyBorder="1" applyAlignment="1">
      <alignment horizontal="center" vertical="center"/>
    </xf>
    <xf numFmtId="0" fontId="29" fillId="0" borderId="60" xfId="49" applyFont="1" applyBorder="1" applyAlignment="1">
      <alignment vertical="center" wrapText="1"/>
    </xf>
    <xf numFmtId="0" fontId="29" fillId="0" borderId="50" xfId="49" applyFont="1" applyBorder="1" applyAlignment="1">
      <alignment vertical="center" wrapText="1"/>
    </xf>
    <xf numFmtId="179" fontId="32" fillId="0" borderId="183" xfId="49" applyNumberFormat="1" applyFont="1" applyBorder="1" applyAlignment="1">
      <alignment horizontal="center" vertical="center" wrapText="1"/>
    </xf>
    <xf numFmtId="179" fontId="32" fillId="0" borderId="184" xfId="49" applyNumberFormat="1" applyFont="1" applyBorder="1" applyAlignment="1">
      <alignment horizontal="center" vertical="center" wrapText="1"/>
    </xf>
    <xf numFmtId="179" fontId="32" fillId="0" borderId="185" xfId="49" applyNumberFormat="1" applyFont="1" applyBorder="1" applyAlignment="1">
      <alignment horizontal="center" vertical="center" wrapText="1"/>
    </xf>
    <xf numFmtId="0" fontId="29" fillId="0" borderId="185" xfId="49" applyFont="1" applyBorder="1" applyAlignment="1">
      <alignment vertical="center" wrapText="1"/>
    </xf>
    <xf numFmtId="0" fontId="29" fillId="0" borderId="185" xfId="49" applyFont="1" applyBorder="1" applyAlignment="1">
      <alignment horizontal="center" vertical="center" wrapText="1"/>
    </xf>
    <xf numFmtId="179" fontId="32" fillId="0" borderId="137" xfId="49" applyNumberFormat="1" applyFont="1" applyBorder="1" applyAlignment="1">
      <alignment horizontal="center" vertical="center" wrapText="1"/>
    </xf>
    <xf numFmtId="179" fontId="32" fillId="0" borderId="72" xfId="49" applyNumberFormat="1" applyFont="1" applyBorder="1" applyAlignment="1">
      <alignment horizontal="center" vertical="center" wrapText="1"/>
    </xf>
    <xf numFmtId="179" fontId="32" fillId="0" borderId="50" xfId="49" applyNumberFormat="1" applyFont="1" applyBorder="1" applyAlignment="1">
      <alignment horizontal="center" vertical="center" wrapText="1"/>
    </xf>
    <xf numFmtId="0" fontId="29" fillId="0" borderId="55" xfId="49" applyFont="1" applyBorder="1" applyAlignment="1">
      <alignment vertical="center" wrapText="1"/>
    </xf>
    <xf numFmtId="179" fontId="32" fillId="0" borderId="141" xfId="49" applyNumberFormat="1" applyFont="1" applyBorder="1" applyAlignment="1">
      <alignment horizontal="center" vertical="center" wrapText="1"/>
    </xf>
    <xf numFmtId="179" fontId="32" fillId="0" borderId="42" xfId="49" applyNumberFormat="1" applyFont="1" applyBorder="1" applyAlignment="1">
      <alignment horizontal="center" vertical="center" wrapText="1"/>
    </xf>
    <xf numFmtId="179" fontId="32" fillId="0" borderId="60" xfId="49" applyNumberFormat="1" applyFont="1" applyBorder="1" applyAlignment="1">
      <alignment horizontal="center" vertical="center" wrapText="1"/>
    </xf>
    <xf numFmtId="179" fontId="32" fillId="0" borderId="187" xfId="49" applyNumberFormat="1" applyFont="1" applyBorder="1" applyAlignment="1">
      <alignment horizontal="center" vertical="center" wrapText="1"/>
    </xf>
    <xf numFmtId="179" fontId="32" fillId="0" borderId="74" xfId="49" applyNumberFormat="1" applyFont="1" applyBorder="1" applyAlignment="1">
      <alignment horizontal="center" vertical="center" wrapText="1"/>
    </xf>
    <xf numFmtId="179" fontId="32" fillId="0" borderId="139" xfId="49" applyNumberFormat="1" applyFont="1" applyBorder="1" applyAlignment="1">
      <alignment horizontal="center" vertical="center" wrapText="1"/>
    </xf>
    <xf numFmtId="179" fontId="32" fillId="0" borderId="142" xfId="49" applyNumberFormat="1" applyFont="1" applyBorder="1" applyAlignment="1">
      <alignment horizontal="center" vertical="center" wrapText="1"/>
    </xf>
    <xf numFmtId="179" fontId="32" fillId="0" borderId="152" xfId="49" applyNumberFormat="1" applyFont="1" applyBorder="1" applyAlignment="1">
      <alignment horizontal="center" vertical="center" wrapText="1"/>
    </xf>
    <xf numFmtId="179" fontId="32" fillId="0" borderId="143" xfId="49" applyNumberFormat="1" applyFont="1" applyBorder="1" applyAlignment="1">
      <alignment horizontal="center" vertical="center" wrapText="1"/>
    </xf>
    <xf numFmtId="0" fontId="29" fillId="0" borderId="143" xfId="49" applyFont="1" applyBorder="1" applyAlignment="1">
      <alignment vertical="center" wrapText="1"/>
    </xf>
    <xf numFmtId="179" fontId="32" fillId="0" borderId="188" xfId="49" applyNumberFormat="1" applyFont="1" applyBorder="1" applyAlignment="1">
      <alignment horizontal="center" vertical="center" wrapText="1"/>
    </xf>
    <xf numFmtId="179" fontId="32" fillId="0" borderId="58" xfId="49" applyNumberFormat="1" applyFont="1" applyBorder="1" applyAlignment="1">
      <alignment horizontal="center" vertical="center" wrapText="1"/>
    </xf>
    <xf numFmtId="179" fontId="32" fillId="0" borderId="62" xfId="49" applyNumberFormat="1" applyFont="1" applyBorder="1" applyAlignment="1">
      <alignment horizontal="center" vertical="center" wrapText="1"/>
    </xf>
    <xf numFmtId="0" fontId="29" fillId="0" borderId="189" xfId="49" applyFont="1" applyBorder="1" applyAlignment="1">
      <alignment horizontal="center" vertical="center" wrapText="1"/>
    </xf>
    <xf numFmtId="0" fontId="29" fillId="32" borderId="48" xfId="49" applyFont="1" applyFill="1" applyBorder="1" applyAlignment="1">
      <alignment horizontal="center" vertical="center" wrapText="1"/>
    </xf>
    <xf numFmtId="0" fontId="29" fillId="32" borderId="30" xfId="49" applyFont="1" applyFill="1" applyBorder="1" applyAlignment="1">
      <alignment horizontal="center" vertical="center"/>
    </xf>
    <xf numFmtId="0" fontId="29" fillId="32" borderId="30" xfId="49" applyFont="1" applyFill="1" applyBorder="1" applyAlignment="1">
      <alignment horizontal="center" vertical="center" wrapText="1"/>
    </xf>
    <xf numFmtId="0" fontId="29" fillId="32" borderId="93" xfId="49" applyFont="1" applyFill="1" applyBorder="1" applyAlignment="1">
      <alignment horizontal="center" vertical="center" wrapText="1"/>
    </xf>
    <xf numFmtId="0" fontId="29" fillId="32" borderId="93" xfId="49" applyFont="1" applyFill="1" applyBorder="1" applyAlignment="1">
      <alignment horizontal="center" vertical="center"/>
    </xf>
    <xf numFmtId="0" fontId="36" fillId="0" borderId="0" xfId="49" applyFont="1">
      <alignment vertical="center"/>
    </xf>
    <xf numFmtId="0" fontId="40" fillId="0" borderId="0" xfId="51" applyFont="1">
      <alignment vertical="center"/>
    </xf>
    <xf numFmtId="0" fontId="29" fillId="0" borderId="183" xfId="49" applyFont="1" applyBorder="1" applyAlignment="1">
      <alignment horizontal="center" vertical="center" wrapText="1"/>
    </xf>
    <xf numFmtId="179" fontId="32" fillId="0" borderId="185" xfId="49" applyNumberFormat="1" applyFont="1" applyBorder="1" applyAlignment="1">
      <alignment horizontal="center" vertical="center"/>
    </xf>
    <xf numFmtId="0" fontId="29" fillId="0" borderId="185" xfId="49" applyFont="1" applyBorder="1" applyAlignment="1">
      <alignment horizontal="left" vertical="center" wrapText="1"/>
    </xf>
    <xf numFmtId="0" fontId="29" fillId="0" borderId="137" xfId="49" applyFont="1" applyBorder="1" applyAlignment="1">
      <alignment horizontal="center" vertical="center" wrapText="1"/>
    </xf>
    <xf numFmtId="178" fontId="29" fillId="0" borderId="137" xfId="49" applyNumberFormat="1" applyFont="1" applyBorder="1" applyAlignment="1">
      <alignment horizontal="center" vertical="center" wrapText="1"/>
    </xf>
    <xf numFmtId="178" fontId="29" fillId="0" borderId="141" xfId="49" applyNumberFormat="1" applyFont="1" applyBorder="1" applyAlignment="1">
      <alignment horizontal="center" vertical="center" wrapText="1"/>
    </xf>
    <xf numFmtId="178" fontId="32" fillId="0" borderId="185" xfId="49" applyNumberFormat="1" applyFont="1" applyBorder="1" applyAlignment="1">
      <alignment horizontal="center" vertical="center"/>
    </xf>
    <xf numFmtId="0" fontId="29" fillId="0" borderId="185" xfId="49" applyFont="1" applyBorder="1" applyAlignment="1">
      <alignment horizontal="left" vertical="center"/>
    </xf>
    <xf numFmtId="0" fontId="29" fillId="0" borderId="81" xfId="49" applyFont="1" applyBorder="1" applyAlignment="1">
      <alignment horizontal="center" vertical="center"/>
    </xf>
    <xf numFmtId="0" fontId="29" fillId="0" borderId="185" xfId="49" applyFont="1" applyBorder="1" applyAlignment="1">
      <alignment horizontal="center" vertical="center"/>
    </xf>
    <xf numFmtId="0" fontId="29" fillId="0" borderId="60" xfId="49" applyFont="1" applyBorder="1" applyAlignment="1">
      <alignment horizontal="left" vertical="center"/>
    </xf>
    <xf numFmtId="178" fontId="29" fillId="0" borderId="142" xfId="49" applyNumberFormat="1" applyFont="1" applyBorder="1" applyAlignment="1">
      <alignment horizontal="center" vertical="center" wrapText="1"/>
    </xf>
    <xf numFmtId="0" fontId="29" fillId="0" borderId="2" xfId="49" applyFont="1" applyBorder="1" applyAlignment="1">
      <alignment horizontal="left" vertical="center" wrapText="1"/>
    </xf>
    <xf numFmtId="178" fontId="29" fillId="0" borderId="144" xfId="49" applyNumberFormat="1" applyFont="1" applyBorder="1" applyAlignment="1">
      <alignment horizontal="center" vertical="center" wrapText="1"/>
    </xf>
    <xf numFmtId="0" fontId="29" fillId="32" borderId="147" xfId="49" applyFont="1" applyFill="1" applyBorder="1" applyAlignment="1">
      <alignment horizontal="center" vertical="center" wrapText="1"/>
    </xf>
    <xf numFmtId="0" fontId="37" fillId="0" borderId="176" xfId="0" applyFont="1" applyBorder="1" applyAlignment="1">
      <alignment horizontal="center" vertical="center"/>
    </xf>
    <xf numFmtId="0" fontId="37" fillId="0" borderId="175" xfId="0" applyFont="1" applyBorder="1" applyAlignment="1">
      <alignment horizontal="center" vertical="center"/>
    </xf>
    <xf numFmtId="0" fontId="37" fillId="0" borderId="154" xfId="0" applyFont="1" applyBorder="1" applyAlignment="1">
      <alignment horizontal="center" vertical="center"/>
    </xf>
    <xf numFmtId="0" fontId="37" fillId="0" borderId="154" xfId="0" applyFont="1" applyBorder="1" applyAlignment="1">
      <alignment horizontal="center" vertical="center" wrapText="1"/>
    </xf>
    <xf numFmtId="0" fontId="37" fillId="31" borderId="154" xfId="0" applyFont="1" applyFill="1" applyBorder="1" applyAlignment="1">
      <alignment horizontal="center" vertical="center" wrapText="1"/>
    </xf>
    <xf numFmtId="0" fontId="37" fillId="0" borderId="164" xfId="0" applyFont="1" applyBorder="1" applyAlignment="1">
      <alignment horizontal="center" vertical="center"/>
    </xf>
    <xf numFmtId="179" fontId="37" fillId="0" borderId="177" xfId="0" applyNumberFormat="1" applyFont="1" applyBorder="1" applyAlignment="1">
      <alignment horizontal="center" vertical="center" wrapText="1"/>
    </xf>
    <xf numFmtId="179" fontId="37" fillId="24" borderId="154" xfId="0" applyNumberFormat="1" applyFont="1" applyFill="1" applyBorder="1" applyAlignment="1">
      <alignment horizontal="center" vertical="center" wrapText="1"/>
    </xf>
    <xf numFmtId="179" fontId="37" fillId="31" borderId="166" xfId="0" applyNumberFormat="1" applyFont="1" applyFill="1" applyBorder="1" applyAlignment="1">
      <alignment horizontal="center" vertical="center" wrapText="1"/>
    </xf>
    <xf numFmtId="179" fontId="37" fillId="0" borderId="167" xfId="0" applyNumberFormat="1" applyFont="1" applyBorder="1" applyAlignment="1">
      <alignment horizontal="center" vertical="center" wrapText="1"/>
    </xf>
    <xf numFmtId="179" fontId="37" fillId="31" borderId="168" xfId="0" applyNumberFormat="1" applyFont="1" applyFill="1" applyBorder="1" applyAlignment="1">
      <alignment horizontal="center" vertical="center" wrapText="1"/>
    </xf>
    <xf numFmtId="0" fontId="37" fillId="0" borderId="165" xfId="0" applyFont="1" applyBorder="1" applyAlignment="1">
      <alignment horizontal="center" vertical="center"/>
    </xf>
    <xf numFmtId="0" fontId="37" fillId="0" borderId="167" xfId="0" applyFont="1" applyBorder="1" applyAlignment="1">
      <alignment horizontal="center" vertical="center"/>
    </xf>
    <xf numFmtId="0" fontId="44" fillId="0" borderId="176" xfId="0" applyFont="1" applyBorder="1" applyAlignment="1">
      <alignment horizontal="center" vertical="center" wrapText="1"/>
    </xf>
    <xf numFmtId="0" fontId="37" fillId="0" borderId="177" xfId="0" applyFont="1" applyBorder="1" applyAlignment="1">
      <alignment horizontal="center" vertical="center" wrapText="1"/>
    </xf>
    <xf numFmtId="0" fontId="37" fillId="31" borderId="168" xfId="0" applyFont="1" applyFill="1" applyBorder="1" applyAlignment="1">
      <alignment horizontal="center" vertical="center" wrapText="1"/>
    </xf>
    <xf numFmtId="179" fontId="37" fillId="31" borderId="169" xfId="0" applyNumberFormat="1" applyFont="1" applyFill="1" applyBorder="1" applyAlignment="1">
      <alignment horizontal="center" vertical="center" wrapText="1"/>
    </xf>
    <xf numFmtId="179" fontId="37" fillId="31" borderId="170" xfId="0" applyNumberFormat="1" applyFont="1" applyFill="1" applyBorder="1" applyAlignment="1">
      <alignment horizontal="center" vertical="center" wrapText="1"/>
    </xf>
    <xf numFmtId="0" fontId="37" fillId="0" borderId="166" xfId="0" applyFont="1" applyBorder="1" applyAlignment="1">
      <alignment horizontal="center" vertical="center" wrapText="1"/>
    </xf>
    <xf numFmtId="0" fontId="37" fillId="0" borderId="168" xfId="0" applyFont="1" applyBorder="1" applyAlignment="1">
      <alignment horizontal="center" vertical="center" wrapText="1"/>
    </xf>
    <xf numFmtId="0" fontId="44" fillId="0" borderId="149" xfId="0" applyFont="1" applyBorder="1" applyAlignment="1">
      <alignment horizontal="center" vertical="center"/>
    </xf>
    <xf numFmtId="0" fontId="44" fillId="31" borderId="103" xfId="0" applyFont="1" applyFill="1" applyBorder="1" applyAlignment="1">
      <alignment horizontal="center" vertical="center" wrapText="1"/>
    </xf>
    <xf numFmtId="0" fontId="44" fillId="0" borderId="103" xfId="0" applyFont="1" applyBorder="1" applyAlignment="1">
      <alignment horizontal="center" vertical="center" wrapText="1"/>
    </xf>
    <xf numFmtId="0" fontId="44" fillId="0" borderId="103" xfId="0" applyFont="1" applyBorder="1" applyAlignment="1">
      <alignment horizontal="center" vertical="center"/>
    </xf>
    <xf numFmtId="179" fontId="44" fillId="24" borderId="103" xfId="0" applyNumberFormat="1" applyFont="1" applyFill="1" applyBorder="1" applyAlignment="1">
      <alignment horizontal="center" vertical="center" wrapText="1"/>
    </xf>
    <xf numFmtId="179" fontId="44" fillId="31" borderId="171" xfId="0" applyNumberFormat="1" applyFont="1" applyFill="1" applyBorder="1" applyAlignment="1">
      <alignment horizontal="center" vertical="center" wrapText="1"/>
    </xf>
    <xf numFmtId="179" fontId="44" fillId="0" borderId="172" xfId="0" applyNumberFormat="1" applyFont="1" applyBorder="1" applyAlignment="1">
      <alignment horizontal="center" vertical="center" wrapText="1"/>
    </xf>
    <xf numFmtId="179" fontId="44" fillId="0" borderId="178" xfId="0" applyNumberFormat="1" applyFont="1" applyBorder="1" applyAlignment="1">
      <alignment horizontal="center" vertical="center" wrapText="1"/>
    </xf>
    <xf numFmtId="179" fontId="44" fillId="31" borderId="105" xfId="0" applyNumberFormat="1" applyFont="1" applyFill="1" applyBorder="1" applyAlignment="1">
      <alignment horizontal="center" vertical="center" wrapText="1"/>
    </xf>
    <xf numFmtId="0" fontId="44" fillId="31" borderId="147" xfId="0" applyFont="1" applyFill="1" applyBorder="1" applyAlignment="1">
      <alignment horizontal="center" vertical="center" wrapText="1"/>
    </xf>
    <xf numFmtId="179" fontId="44" fillId="31" borderId="151" xfId="0" applyNumberFormat="1" applyFont="1" applyFill="1" applyBorder="1" applyAlignment="1">
      <alignment horizontal="center" vertical="center" wrapText="1"/>
    </xf>
    <xf numFmtId="179" fontId="44" fillId="0" borderId="173" xfId="0" applyNumberFormat="1" applyFont="1" applyBorder="1" applyAlignment="1">
      <alignment horizontal="center" vertical="center" wrapText="1"/>
    </xf>
    <xf numFmtId="179" fontId="44" fillId="31" borderId="174" xfId="0" applyNumberFormat="1" applyFont="1" applyFill="1" applyBorder="1" applyAlignment="1">
      <alignment horizontal="center" vertical="center"/>
    </xf>
    <xf numFmtId="0" fontId="44" fillId="0" borderId="171" xfId="0" applyFont="1" applyBorder="1" applyAlignment="1">
      <alignment horizontal="center" vertical="center"/>
    </xf>
    <xf numFmtId="0" fontId="44" fillId="0" borderId="105" xfId="0" applyFont="1" applyBorder="1" applyAlignment="1">
      <alignment horizontal="center" vertical="center" wrapText="1"/>
    </xf>
    <xf numFmtId="0" fontId="28" fillId="0" borderId="106" xfId="0" applyFont="1" applyBorder="1" applyAlignment="1">
      <alignment horizontal="center" vertical="center" shrinkToFit="1"/>
    </xf>
    <xf numFmtId="0" fontId="28" fillId="0" borderId="62" xfId="0" applyFont="1" applyBorder="1" applyAlignment="1">
      <alignment horizontal="center" vertical="center" wrapText="1" shrinkToFit="1"/>
    </xf>
    <xf numFmtId="0" fontId="28" fillId="0" borderId="33" xfId="0" applyFont="1" applyBorder="1" applyAlignment="1">
      <alignment horizontal="center" vertical="center" shrinkToFit="1"/>
    </xf>
    <xf numFmtId="0" fontId="28" fillId="31" borderId="58" xfId="0" applyFont="1" applyFill="1" applyBorder="1" applyAlignment="1">
      <alignment horizontal="center" vertical="center" shrinkToFit="1"/>
    </xf>
    <xf numFmtId="0" fontId="28" fillId="0" borderId="35" xfId="0" applyFont="1" applyBorder="1" applyAlignment="1">
      <alignment horizontal="center" vertical="center" shrinkToFit="1"/>
    </xf>
    <xf numFmtId="0" fontId="28" fillId="0" borderId="156" xfId="0" applyFont="1" applyBorder="1" applyAlignment="1">
      <alignment horizontal="left" vertical="center" shrinkToFit="1"/>
    </xf>
    <xf numFmtId="49" fontId="28" fillId="0" borderId="16" xfId="0" applyNumberFormat="1" applyFont="1" applyBorder="1" applyAlignment="1">
      <alignment horizontal="center" vertical="center" shrinkToFit="1"/>
    </xf>
    <xf numFmtId="181" fontId="28" fillId="0" borderId="39" xfId="0" applyNumberFormat="1" applyFont="1" applyBorder="1" applyAlignment="1">
      <alignment horizontal="center" vertical="center" shrinkToFit="1"/>
    </xf>
    <xf numFmtId="180" fontId="28" fillId="0" borderId="18" xfId="0" applyNumberFormat="1" applyFont="1" applyBorder="1" applyAlignment="1">
      <alignment horizontal="center" vertical="center" shrinkToFit="1"/>
    </xf>
    <xf numFmtId="179" fontId="28" fillId="24" borderId="34" xfId="0" applyNumberFormat="1" applyFont="1" applyFill="1" applyBorder="1" applyAlignment="1">
      <alignment horizontal="center" vertical="center" shrinkToFit="1"/>
    </xf>
    <xf numFmtId="179" fontId="28" fillId="31" borderId="43" xfId="0" applyNumberFormat="1" applyFont="1" applyFill="1" applyBorder="1" applyAlignment="1">
      <alignment horizontal="center" vertical="center" shrinkToFit="1"/>
    </xf>
    <xf numFmtId="179" fontId="28" fillId="0" borderId="21" xfId="0" applyNumberFormat="1" applyFont="1" applyBorder="1" applyAlignment="1">
      <alignment horizontal="center" vertical="center" shrinkToFit="1"/>
    </xf>
    <xf numFmtId="179" fontId="28" fillId="0" borderId="29" xfId="0" applyNumberFormat="1" applyFont="1" applyBorder="1" applyAlignment="1">
      <alignment horizontal="center" vertical="center" shrinkToFit="1"/>
    </xf>
    <xf numFmtId="0" fontId="28" fillId="31" borderId="22" xfId="0" applyFont="1" applyFill="1" applyBorder="1" applyAlignment="1">
      <alignment horizontal="center" vertical="center" shrinkToFit="1"/>
    </xf>
    <xf numFmtId="0" fontId="28" fillId="0" borderId="134" xfId="0" applyFont="1" applyBorder="1" applyAlignment="1">
      <alignment horizontal="center" vertical="center"/>
    </xf>
    <xf numFmtId="0" fontId="28" fillId="0" borderId="135" xfId="0" applyFont="1" applyBorder="1" applyAlignment="1">
      <alignment horizontal="center" vertical="center"/>
    </xf>
    <xf numFmtId="0" fontId="28" fillId="0" borderId="136" xfId="0" applyFont="1" applyBorder="1" applyAlignment="1">
      <alignment horizontal="center" vertical="center"/>
    </xf>
    <xf numFmtId="0" fontId="28" fillId="0" borderId="192" xfId="0" applyFont="1" applyBorder="1" applyAlignment="1">
      <alignment horizontal="center" vertical="center"/>
    </xf>
    <xf numFmtId="0" fontId="28" fillId="31" borderId="24" xfId="0" applyFont="1" applyFill="1" applyBorder="1" applyAlignment="1">
      <alignment horizontal="center" vertical="center"/>
    </xf>
    <xf numFmtId="179" fontId="28" fillId="31" borderId="19" xfId="0" applyNumberFormat="1" applyFont="1" applyFill="1" applyBorder="1" applyAlignment="1">
      <alignment horizontal="center" vertical="center" shrinkToFit="1"/>
    </xf>
    <xf numFmtId="179" fontId="28" fillId="0" borderId="123" xfId="0" applyNumberFormat="1" applyFont="1" applyBorder="1" applyAlignment="1">
      <alignment horizontal="center" vertical="center"/>
    </xf>
    <xf numFmtId="2" fontId="28" fillId="31" borderId="129" xfId="0" applyNumberFormat="1" applyFont="1" applyFill="1" applyBorder="1" applyAlignment="1">
      <alignment horizontal="center" vertical="center" shrinkToFit="1"/>
    </xf>
    <xf numFmtId="179" fontId="28" fillId="0" borderId="118" xfId="0" applyNumberFormat="1" applyFont="1" applyBorder="1" applyAlignment="1">
      <alignment horizontal="center" vertical="center"/>
    </xf>
    <xf numFmtId="0" fontId="28" fillId="0" borderId="121" xfId="0" applyFont="1" applyBorder="1" applyAlignment="1">
      <alignment horizontal="center" vertical="center" shrinkToFit="1"/>
    </xf>
    <xf numFmtId="0" fontId="28" fillId="0" borderId="53" xfId="0" applyFont="1" applyBorder="1" applyAlignment="1">
      <alignment horizontal="center" vertical="center" shrinkToFit="1"/>
    </xf>
    <xf numFmtId="0" fontId="28" fillId="0" borderId="35" xfId="0" applyFont="1" applyBorder="1" applyAlignment="1">
      <alignment horizontal="center" vertical="center" wrapText="1" shrinkToFit="1"/>
    </xf>
    <xf numFmtId="0" fontId="28" fillId="31" borderId="36" xfId="0" applyFont="1" applyFill="1" applyBorder="1" applyAlignment="1">
      <alignment horizontal="center" vertical="center" shrinkToFit="1"/>
    </xf>
    <xf numFmtId="0" fontId="28" fillId="0" borderId="157" xfId="0" applyFont="1" applyBorder="1" applyAlignment="1">
      <alignment horizontal="left" vertical="center" shrinkToFit="1"/>
    </xf>
    <xf numFmtId="0" fontId="28" fillId="0" borderId="193" xfId="0" applyFont="1" applyBorder="1" applyAlignment="1">
      <alignment horizontal="center" vertical="center"/>
    </xf>
    <xf numFmtId="179" fontId="28" fillId="0" borderId="158" xfId="0" applyNumberFormat="1" applyFont="1" applyBorder="1" applyAlignment="1">
      <alignment horizontal="center" vertical="center"/>
    </xf>
    <xf numFmtId="2" fontId="28" fillId="31" borderId="112" xfId="0" applyNumberFormat="1" applyFont="1" applyFill="1" applyBorder="1" applyAlignment="1">
      <alignment horizontal="center" vertical="center" shrinkToFit="1"/>
    </xf>
    <xf numFmtId="0" fontId="37" fillId="0" borderId="99" xfId="0" applyFont="1" applyBorder="1" applyAlignment="1">
      <alignment horizontal="center" vertical="center" shrinkToFit="1"/>
    </xf>
    <xf numFmtId="0" fontId="28" fillId="0" borderId="33" xfId="0" applyFont="1" applyBorder="1" applyAlignment="1">
      <alignment horizontal="center" vertical="center" wrapText="1" shrinkToFit="1"/>
    </xf>
    <xf numFmtId="0" fontId="28" fillId="0" borderId="35" xfId="0" applyFont="1" applyBorder="1">
      <alignment vertical="center"/>
    </xf>
    <xf numFmtId="0" fontId="28" fillId="31" borderId="34" xfId="0" applyFont="1" applyFill="1" applyBorder="1" applyAlignment="1">
      <alignment horizontal="center" vertical="center" shrinkToFit="1"/>
    </xf>
    <xf numFmtId="49" fontId="28" fillId="0" borderId="35"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109" xfId="0" applyFont="1" applyBorder="1" applyAlignment="1">
      <alignment horizontal="center" vertical="center"/>
    </xf>
    <xf numFmtId="179" fontId="28" fillId="24" borderId="124" xfId="0" applyNumberFormat="1" applyFont="1" applyFill="1" applyBorder="1" applyAlignment="1">
      <alignment horizontal="center" vertical="center" shrinkToFit="1"/>
    </xf>
    <xf numFmtId="0" fontId="28" fillId="0" borderId="194" xfId="0" applyFont="1" applyBorder="1" applyAlignment="1">
      <alignment horizontal="center" vertical="center"/>
    </xf>
    <xf numFmtId="0" fontId="28" fillId="0" borderId="44" xfId="0" applyFont="1" applyBorder="1">
      <alignment vertical="center"/>
    </xf>
    <xf numFmtId="0" fontId="37" fillId="0" borderId="107" xfId="0" applyFont="1" applyBorder="1" applyAlignment="1">
      <alignment horizontal="center" vertical="center" shrinkToFit="1"/>
    </xf>
    <xf numFmtId="0" fontId="28" fillId="0" borderId="108" xfId="0" applyFont="1" applyBorder="1" applyAlignment="1">
      <alignment horizontal="center" vertical="center" wrapText="1" shrinkToFit="1"/>
    </xf>
    <xf numFmtId="0" fontId="28" fillId="0" borderId="81" xfId="0" applyFont="1" applyBorder="1">
      <alignment vertical="center"/>
    </xf>
    <xf numFmtId="0" fontId="28" fillId="31" borderId="108" xfId="0" applyFont="1" applyFill="1" applyBorder="1" applyAlignment="1">
      <alignment horizontal="center" vertical="center" shrinkToFit="1"/>
    </xf>
    <xf numFmtId="0" fontId="28" fillId="0" borderId="108" xfId="0" applyFont="1" applyBorder="1" applyAlignment="1">
      <alignment horizontal="center" vertical="center" shrinkToFit="1"/>
    </xf>
    <xf numFmtId="0" fontId="28" fillId="0" borderId="108" xfId="0" applyFont="1" applyBorder="1" applyAlignment="1">
      <alignment horizontal="left" vertical="center" shrinkToFit="1"/>
    </xf>
    <xf numFmtId="49" fontId="28" fillId="0" borderId="81" xfId="0" applyNumberFormat="1" applyFont="1" applyBorder="1" applyAlignment="1">
      <alignment horizontal="center" vertical="center"/>
    </xf>
    <xf numFmtId="0" fontId="28" fillId="0" borderId="127" xfId="0" applyFont="1" applyBorder="1" applyAlignment="1">
      <alignment horizontal="center" vertical="center"/>
    </xf>
    <xf numFmtId="0" fontId="28" fillId="0" borderId="90" xfId="0" applyFont="1" applyBorder="1" applyAlignment="1">
      <alignment horizontal="center" vertical="center"/>
    </xf>
    <xf numFmtId="179" fontId="28" fillId="24" borderId="125" xfId="0" applyNumberFormat="1" applyFont="1" applyFill="1" applyBorder="1" applyAlignment="1">
      <alignment horizontal="center" vertical="center" shrinkToFit="1"/>
    </xf>
    <xf numFmtId="179" fontId="28" fillId="0" borderId="155" xfId="0" applyNumberFormat="1" applyFont="1" applyBorder="1" applyAlignment="1">
      <alignment horizontal="center" vertical="center" shrinkToFit="1"/>
    </xf>
    <xf numFmtId="179" fontId="28" fillId="0" borderId="92" xfId="0" applyNumberFormat="1" applyFont="1" applyBorder="1" applyAlignment="1">
      <alignment horizontal="center" vertical="center" shrinkToFit="1"/>
    </xf>
    <xf numFmtId="0" fontId="28" fillId="0" borderId="159" xfId="0" applyFont="1" applyBorder="1" applyAlignment="1">
      <alignment horizontal="center" vertical="center"/>
    </xf>
    <xf numFmtId="0" fontId="28" fillId="0" borderId="160" xfId="0" applyFont="1" applyBorder="1" applyAlignment="1">
      <alignment horizontal="center" vertical="center"/>
    </xf>
    <xf numFmtId="0" fontId="28" fillId="0" borderId="161" xfId="0" applyFont="1" applyBorder="1" applyAlignment="1">
      <alignment horizontal="center" vertical="center"/>
    </xf>
    <xf numFmtId="0" fontId="28" fillId="0" borderId="162" xfId="0" applyFont="1" applyBorder="1" applyAlignment="1">
      <alignment horizontal="center" vertical="center"/>
    </xf>
    <xf numFmtId="0" fontId="28" fillId="31" borderId="52" xfId="0" applyFont="1" applyFill="1" applyBorder="1" applyAlignment="1">
      <alignment horizontal="center" vertical="center"/>
    </xf>
    <xf numFmtId="179" fontId="28" fillId="31" borderId="89" xfId="0" applyNumberFormat="1" applyFont="1" applyFill="1" applyBorder="1" applyAlignment="1">
      <alignment horizontal="center" vertical="center" shrinkToFit="1"/>
    </xf>
    <xf numFmtId="179" fontId="28" fillId="0" borderId="163" xfId="0" applyNumberFormat="1" applyFont="1" applyBorder="1" applyAlignment="1">
      <alignment horizontal="center" vertical="center"/>
    </xf>
    <xf numFmtId="2" fontId="28" fillId="31" borderId="179" xfId="0" applyNumberFormat="1" applyFont="1" applyFill="1" applyBorder="1" applyAlignment="1">
      <alignment horizontal="center" vertical="center"/>
    </xf>
    <xf numFmtId="0" fontId="28" fillId="0" borderId="91" xfId="0" applyFont="1" applyBorder="1">
      <alignment vertical="center"/>
    </xf>
    <xf numFmtId="179" fontId="37" fillId="0" borderId="216" xfId="0" applyNumberFormat="1" applyFont="1" applyBorder="1" applyAlignment="1">
      <alignment horizontal="center" vertical="center" wrapText="1"/>
    </xf>
    <xf numFmtId="179" fontId="44" fillId="0" borderId="217" xfId="0" applyNumberFormat="1" applyFont="1" applyBorder="1" applyAlignment="1">
      <alignment horizontal="center" vertical="center" wrapText="1"/>
    </xf>
    <xf numFmtId="0" fontId="28" fillId="0" borderId="25" xfId="0" applyFont="1" applyBorder="1">
      <alignment vertical="center"/>
    </xf>
    <xf numFmtId="0" fontId="45" fillId="0" borderId="0" xfId="0" applyFont="1">
      <alignment vertical="center"/>
    </xf>
    <xf numFmtId="0" fontId="41" fillId="0" borderId="0" xfId="0" applyFont="1">
      <alignment vertical="center"/>
    </xf>
    <xf numFmtId="0" fontId="46" fillId="0" borderId="0" xfId="0" applyFont="1">
      <alignment vertical="center"/>
    </xf>
    <xf numFmtId="0" fontId="28" fillId="0" borderId="0" xfId="0" applyFont="1">
      <alignment vertical="center"/>
    </xf>
    <xf numFmtId="0" fontId="47" fillId="0" borderId="0" xfId="47" applyFont="1" applyAlignment="1">
      <alignment horizontal="left" vertical="center"/>
    </xf>
    <xf numFmtId="0" fontId="48" fillId="0" borderId="0" xfId="47" applyFont="1" applyAlignment="1">
      <alignment horizontal="left" vertical="center"/>
    </xf>
    <xf numFmtId="0" fontId="49" fillId="0" borderId="0" xfId="0" applyFont="1">
      <alignment vertical="center"/>
    </xf>
    <xf numFmtId="0" fontId="48" fillId="29" borderId="72" xfId="47" applyFont="1" applyFill="1" applyBorder="1" applyAlignment="1">
      <alignment horizontal="left" vertical="center" wrapText="1"/>
    </xf>
    <xf numFmtId="0" fontId="49" fillId="29" borderId="2" xfId="0" applyFont="1" applyFill="1" applyBorder="1" applyAlignment="1">
      <alignment horizontal="left" vertical="center"/>
    </xf>
    <xf numFmtId="0" fontId="49" fillId="29" borderId="50" xfId="0" applyFont="1" applyFill="1" applyBorder="1" applyAlignment="1">
      <alignment horizontal="left" vertical="center" wrapText="1"/>
    </xf>
    <xf numFmtId="0" fontId="28" fillId="29" borderId="2" xfId="0" applyFont="1" applyFill="1" applyBorder="1">
      <alignment vertical="center"/>
    </xf>
    <xf numFmtId="0" fontId="28" fillId="29" borderId="72" xfId="0" applyFont="1" applyFill="1" applyBorder="1">
      <alignment vertical="center"/>
    </xf>
    <xf numFmtId="0" fontId="28" fillId="29" borderId="58" xfId="0" applyFont="1" applyFill="1" applyBorder="1" applyAlignment="1">
      <alignment horizontal="left" vertical="center"/>
    </xf>
    <xf numFmtId="0" fontId="28" fillId="29" borderId="58" xfId="0" applyFont="1" applyFill="1" applyBorder="1">
      <alignment vertical="center"/>
    </xf>
    <xf numFmtId="0" fontId="28" fillId="29" borderId="49" xfId="0" applyFont="1" applyFill="1" applyBorder="1">
      <alignment vertical="center"/>
    </xf>
    <xf numFmtId="0" fontId="28" fillId="29" borderId="0" xfId="0" applyFont="1" applyFill="1">
      <alignment vertical="center"/>
    </xf>
    <xf numFmtId="0" fontId="28" fillId="29" borderId="62" xfId="0" applyFont="1" applyFill="1" applyBorder="1">
      <alignment vertical="center"/>
    </xf>
    <xf numFmtId="0" fontId="28" fillId="0" borderId="58" xfId="0" applyFont="1" applyBorder="1">
      <alignment vertical="center"/>
    </xf>
    <xf numFmtId="0" fontId="28" fillId="0" borderId="49" xfId="0" applyFont="1" applyBorder="1">
      <alignment vertical="center"/>
    </xf>
    <xf numFmtId="0" fontId="49" fillId="29" borderId="50" xfId="0" applyFont="1" applyFill="1" applyBorder="1" applyAlignment="1">
      <alignment horizontal="left" vertical="center"/>
    </xf>
    <xf numFmtId="0" fontId="28" fillId="29" borderId="50" xfId="0" applyFont="1" applyFill="1" applyBorder="1">
      <alignment vertical="center"/>
    </xf>
    <xf numFmtId="0" fontId="28" fillId="29" borderId="50" xfId="0" applyFont="1" applyFill="1" applyBorder="1" applyAlignment="1">
      <alignment horizontal="center" vertical="center"/>
    </xf>
    <xf numFmtId="0" fontId="50" fillId="0" borderId="58" xfId="47" applyFont="1" applyBorder="1" applyAlignment="1">
      <alignment horizontal="left" vertical="center"/>
    </xf>
    <xf numFmtId="0" fontId="28" fillId="0" borderId="62" xfId="0" applyFont="1" applyBorder="1">
      <alignment vertical="center"/>
    </xf>
    <xf numFmtId="0" fontId="37" fillId="0" borderId="58" xfId="0" applyFont="1" applyBorder="1">
      <alignment vertical="center"/>
    </xf>
    <xf numFmtId="0" fontId="28" fillId="0" borderId="42" xfId="0" applyFont="1" applyBorder="1">
      <alignment vertical="center"/>
    </xf>
    <xf numFmtId="0" fontId="28" fillId="29" borderId="42" xfId="0" applyFont="1" applyFill="1" applyBorder="1">
      <alignment vertical="center"/>
    </xf>
    <xf numFmtId="0" fontId="28" fillId="29" borderId="41" xfId="0" applyFont="1" applyFill="1" applyBorder="1">
      <alignment vertical="center"/>
    </xf>
    <xf numFmtId="0" fontId="28" fillId="0" borderId="60" xfId="0" applyFont="1" applyBorder="1">
      <alignment vertical="center"/>
    </xf>
    <xf numFmtId="0" fontId="28" fillId="0" borderId="41" xfId="0" applyFont="1" applyBorder="1">
      <alignment vertical="center"/>
    </xf>
    <xf numFmtId="0" fontId="49" fillId="29" borderId="30" xfId="0" applyFont="1" applyFill="1" applyBorder="1" applyAlignment="1">
      <alignment horizontal="left" vertical="center"/>
    </xf>
    <xf numFmtId="0" fontId="37" fillId="0" borderId="93" xfId="0" applyFont="1" applyBorder="1" applyAlignment="1">
      <alignment horizontal="center" vertical="center"/>
    </xf>
    <xf numFmtId="0" fontId="44" fillId="29" borderId="42" xfId="0" applyFont="1" applyFill="1" applyBorder="1">
      <alignment vertical="center"/>
    </xf>
    <xf numFmtId="0" fontId="44" fillId="29" borderId="72" xfId="0" applyFont="1" applyFill="1" applyBorder="1">
      <alignment vertical="center"/>
    </xf>
    <xf numFmtId="0" fontId="49" fillId="0" borderId="30" xfId="0" applyFont="1" applyBorder="1">
      <alignment vertical="center"/>
    </xf>
    <xf numFmtId="0" fontId="28" fillId="0" borderId="68" xfId="0" applyFont="1" applyBorder="1">
      <alignment vertical="center"/>
    </xf>
    <xf numFmtId="0" fontId="28" fillId="0" borderId="73" xfId="0" applyFont="1" applyBorder="1">
      <alignment vertical="center"/>
    </xf>
    <xf numFmtId="0" fontId="49" fillId="0" borderId="130" xfId="0" applyFont="1" applyBorder="1">
      <alignment vertical="center"/>
    </xf>
    <xf numFmtId="0" fontId="28" fillId="0" borderId="0" xfId="0" applyFont="1" applyAlignment="1">
      <alignment horizontal="right" vertical="center"/>
    </xf>
    <xf numFmtId="0" fontId="28" fillId="0" borderId="58" xfId="0" applyFont="1" applyBorder="1" applyAlignment="1">
      <alignment horizontal="center" vertical="center"/>
    </xf>
    <xf numFmtId="0" fontId="28" fillId="0" borderId="0" xfId="47" applyFont="1" applyAlignment="1">
      <alignment horizontal="left" vertical="center"/>
    </xf>
    <xf numFmtId="0" fontId="28" fillId="0" borderId="42" xfId="0" applyFont="1" applyBorder="1" applyAlignment="1">
      <alignment horizontal="center" vertical="center"/>
    </xf>
    <xf numFmtId="0" fontId="49" fillId="0" borderId="58" xfId="0" applyFont="1" applyBorder="1" applyAlignment="1">
      <alignment horizontal="left" vertical="center"/>
    </xf>
    <xf numFmtId="0" fontId="50" fillId="0" borderId="0" xfId="47" applyFont="1" applyAlignment="1">
      <alignment horizontal="left" vertical="center"/>
    </xf>
    <xf numFmtId="0" fontId="49" fillId="0" borderId="68" xfId="0" applyFont="1" applyBorder="1">
      <alignment vertical="center"/>
    </xf>
    <xf numFmtId="0" fontId="28" fillId="29" borderId="0" xfId="0" applyFont="1" applyFill="1" applyAlignment="1">
      <alignment horizontal="center" vertical="center"/>
    </xf>
    <xf numFmtId="0" fontId="28" fillId="0" borderId="95" xfId="0" applyFont="1" applyBorder="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49" fillId="0" borderId="49" xfId="0" applyFont="1" applyBorder="1">
      <alignment vertical="center"/>
    </xf>
    <xf numFmtId="0" fontId="49" fillId="0" borderId="0" xfId="0" applyFont="1" applyAlignment="1">
      <alignment horizontal="center" vertical="center"/>
    </xf>
    <xf numFmtId="0" fontId="49" fillId="0" borderId="25" xfId="0" applyFont="1" applyBorder="1" applyAlignment="1">
      <alignment horizontal="center" vertical="center"/>
    </xf>
    <xf numFmtId="0" fontId="49" fillId="0" borderId="41" xfId="0" applyFont="1" applyBorder="1" applyAlignment="1">
      <alignment horizontal="center" vertical="center"/>
    </xf>
    <xf numFmtId="0" fontId="50" fillId="0" borderId="25" xfId="47" applyFont="1" applyBorder="1" applyAlignment="1">
      <alignment horizontal="left" vertical="center"/>
    </xf>
    <xf numFmtId="0" fontId="28" fillId="29" borderId="25" xfId="0" applyFont="1" applyFill="1" applyBorder="1" applyAlignment="1">
      <alignment horizontal="center" vertical="center"/>
    </xf>
    <xf numFmtId="0" fontId="48" fillId="0" borderId="72" xfId="47" applyFont="1" applyBorder="1" applyAlignment="1">
      <alignment horizontal="left" vertical="center"/>
    </xf>
    <xf numFmtId="0" fontId="28" fillId="0" borderId="2" xfId="0" applyFont="1" applyBorder="1">
      <alignment vertical="center"/>
    </xf>
    <xf numFmtId="0" fontId="28" fillId="0" borderId="94" xfId="0" applyFont="1" applyBorder="1">
      <alignment vertical="center"/>
    </xf>
    <xf numFmtId="0" fontId="49" fillId="0" borderId="58" xfId="0" applyFont="1" applyBorder="1">
      <alignment vertical="center"/>
    </xf>
    <xf numFmtId="0" fontId="50" fillId="0" borderId="58" xfId="47" applyFont="1" applyBorder="1" applyAlignment="1">
      <alignment horizontal="center" vertical="center"/>
    </xf>
    <xf numFmtId="0" fontId="28" fillId="34" borderId="0" xfId="0" applyFont="1" applyFill="1">
      <alignment vertical="center"/>
    </xf>
    <xf numFmtId="0" fontId="28" fillId="36" borderId="0" xfId="0" applyFont="1" applyFill="1">
      <alignment vertical="center"/>
    </xf>
    <xf numFmtId="0" fontId="51" fillId="0" borderId="0" xfId="0" applyFont="1">
      <alignment vertical="center"/>
    </xf>
    <xf numFmtId="0" fontId="28" fillId="27" borderId="0" xfId="0" applyFont="1" applyFill="1">
      <alignment vertical="center"/>
    </xf>
    <xf numFmtId="0" fontId="28" fillId="33" borderId="0" xfId="0" applyFont="1" applyFill="1">
      <alignment vertical="center"/>
    </xf>
    <xf numFmtId="0" fontId="28" fillId="30" borderId="0" xfId="0" applyFont="1" applyFill="1">
      <alignment vertical="center"/>
    </xf>
    <xf numFmtId="0" fontId="28" fillId="26" borderId="0" xfId="0" applyFont="1" applyFill="1">
      <alignment vertical="center"/>
    </xf>
    <xf numFmtId="0" fontId="28" fillId="35" borderId="0" xfId="0" applyFont="1" applyFill="1">
      <alignment vertical="center"/>
    </xf>
    <xf numFmtId="0" fontId="28" fillId="28" borderId="0" xfId="0" applyFont="1" applyFill="1">
      <alignment vertical="center"/>
    </xf>
    <xf numFmtId="0" fontId="28" fillId="0" borderId="74" xfId="0" applyFont="1" applyBorder="1" applyAlignment="1">
      <alignment horizontal="center" vertical="center"/>
    </xf>
    <xf numFmtId="0" fontId="28" fillId="0" borderId="26" xfId="0" applyFont="1" applyBorder="1">
      <alignment vertical="center"/>
    </xf>
    <xf numFmtId="0" fontId="28" fillId="0" borderId="40" xfId="0" applyFont="1" applyBorder="1">
      <alignment vertical="center"/>
    </xf>
    <xf numFmtId="0" fontId="52" fillId="0" borderId="0" xfId="0" applyFont="1">
      <alignment vertical="center"/>
    </xf>
    <xf numFmtId="0" fontId="28" fillId="0" borderId="58" xfId="47" applyFont="1" applyBorder="1" applyAlignment="1">
      <alignment horizontal="center" vertical="center"/>
    </xf>
    <xf numFmtId="0" fontId="28" fillId="37" borderId="0" xfId="0" applyFont="1" applyFill="1">
      <alignment vertical="center"/>
    </xf>
    <xf numFmtId="0" fontId="28" fillId="0" borderId="42" xfId="47" applyFont="1" applyBorder="1" applyAlignment="1">
      <alignment horizontal="center" vertical="center"/>
    </xf>
    <xf numFmtId="0" fontId="28" fillId="28" borderId="25" xfId="0" applyFont="1" applyFill="1" applyBorder="1">
      <alignment vertical="center"/>
    </xf>
    <xf numFmtId="0" fontId="52" fillId="0" borderId="25" xfId="0" applyFont="1" applyBorder="1">
      <alignment vertical="center"/>
    </xf>
    <xf numFmtId="0" fontId="50" fillId="0" borderId="25" xfId="47" applyFont="1" applyBorder="1" applyAlignment="1">
      <alignment horizontal="right" vertical="center"/>
    </xf>
    <xf numFmtId="0" fontId="49" fillId="0" borderId="72" xfId="0" applyFont="1" applyBorder="1">
      <alignment vertical="center"/>
    </xf>
    <xf numFmtId="0" fontId="49" fillId="0" borderId="0" xfId="0" applyFont="1" applyAlignment="1">
      <alignment horizontal="left" vertical="center"/>
    </xf>
    <xf numFmtId="0" fontId="49" fillId="36" borderId="0" xfId="0" applyFont="1" applyFill="1">
      <alignment vertical="center"/>
    </xf>
    <xf numFmtId="0" fontId="49" fillId="29" borderId="72" xfId="0" applyFont="1" applyFill="1" applyBorder="1" applyAlignment="1">
      <alignment horizontal="left" vertical="center"/>
    </xf>
    <xf numFmtId="0" fontId="28" fillId="29" borderId="94" xfId="0" applyFont="1" applyFill="1" applyBorder="1">
      <alignment vertical="center"/>
    </xf>
    <xf numFmtId="0" fontId="28" fillId="29" borderId="74" xfId="0" applyFont="1" applyFill="1" applyBorder="1">
      <alignment vertical="center"/>
    </xf>
    <xf numFmtId="0" fontId="50" fillId="29" borderId="0" xfId="47" applyFont="1" applyFill="1" applyAlignment="1">
      <alignment horizontal="left" vertical="center"/>
    </xf>
    <xf numFmtId="0" fontId="50" fillId="29" borderId="25" xfId="47" applyFont="1" applyFill="1" applyBorder="1" applyAlignment="1">
      <alignment horizontal="left" vertical="center"/>
    </xf>
    <xf numFmtId="0" fontId="28" fillId="29" borderId="25" xfId="0" applyFont="1" applyFill="1" applyBorder="1">
      <alignment vertical="center"/>
    </xf>
    <xf numFmtId="0" fontId="28" fillId="0" borderId="50" xfId="0" applyFont="1" applyBorder="1" applyAlignment="1">
      <alignment horizontal="center" vertical="center"/>
    </xf>
    <xf numFmtId="0" fontId="28" fillId="0" borderId="50" xfId="0" applyFont="1" applyBorder="1" applyAlignment="1">
      <alignment horizontal="center" vertical="center" textRotation="255" wrapText="1"/>
    </xf>
    <xf numFmtId="0" fontId="28" fillId="0" borderId="50" xfId="0" applyFont="1" applyBorder="1" applyAlignment="1">
      <alignment horizontal="center" vertical="center" textRotation="255"/>
    </xf>
    <xf numFmtId="0" fontId="28" fillId="30" borderId="50" xfId="0" applyFont="1" applyFill="1" applyBorder="1" applyAlignment="1">
      <alignment horizontal="center" vertical="center"/>
    </xf>
    <xf numFmtId="0" fontId="28" fillId="30" borderId="62" xfId="0" applyFont="1" applyFill="1" applyBorder="1" applyAlignment="1">
      <alignment horizontal="center" vertical="center"/>
    </xf>
    <xf numFmtId="0" fontId="28" fillId="30" borderId="50" xfId="0" applyFont="1" applyFill="1" applyBorder="1" applyAlignment="1">
      <alignment horizontal="center" vertical="center" wrapText="1"/>
    </xf>
    <xf numFmtId="2" fontId="28" fillId="0" borderId="50" xfId="0" applyNumberFormat="1" applyFont="1" applyBorder="1" applyAlignment="1">
      <alignment horizontal="right" vertical="center"/>
    </xf>
    <xf numFmtId="2" fontId="28" fillId="0" borderId="50" xfId="0" applyNumberFormat="1" applyFont="1" applyBorder="1">
      <alignment vertical="center"/>
    </xf>
    <xf numFmtId="0" fontId="28" fillId="0" borderId="50" xfId="0" applyFont="1" applyBorder="1" applyAlignment="1">
      <alignment horizontal="right" vertical="center"/>
    </xf>
    <xf numFmtId="2" fontId="28" fillId="0" borderId="0" xfId="0" applyNumberFormat="1" applyFont="1">
      <alignment vertical="center"/>
    </xf>
    <xf numFmtId="0" fontId="50" fillId="0" borderId="26" xfId="47" applyFont="1" applyBorder="1" applyAlignment="1">
      <alignment vertical="center"/>
    </xf>
    <xf numFmtId="178" fontId="50" fillId="0" borderId="26" xfId="0" applyNumberFormat="1" applyFont="1" applyBorder="1">
      <alignment vertical="center"/>
    </xf>
    <xf numFmtId="0" fontId="50" fillId="0" borderId="26" xfId="0" applyFont="1" applyBorder="1">
      <alignment vertical="center"/>
    </xf>
    <xf numFmtId="179" fontId="50" fillId="0" borderId="26" xfId="0" applyNumberFormat="1" applyFont="1" applyBorder="1">
      <alignment vertical="center"/>
    </xf>
    <xf numFmtId="0" fontId="50" fillId="0" borderId="25" xfId="0" applyFont="1" applyBorder="1">
      <alignment vertical="center"/>
    </xf>
    <xf numFmtId="179" fontId="50" fillId="0" borderId="25" xfId="0" applyNumberFormat="1" applyFont="1" applyBorder="1">
      <alignment vertical="center"/>
    </xf>
    <xf numFmtId="0" fontId="50" fillId="0" borderId="41" xfId="0" applyFont="1" applyBorder="1">
      <alignment vertical="center"/>
    </xf>
    <xf numFmtId="178" fontId="28" fillId="0" borderId="0" xfId="0" applyNumberFormat="1" applyFont="1" applyAlignment="1">
      <alignment horizontal="center" vertical="center"/>
    </xf>
    <xf numFmtId="179" fontId="28" fillId="0" borderId="0" xfId="0" applyNumberFormat="1" applyFont="1" applyAlignment="1">
      <alignment horizontal="center" vertical="center"/>
    </xf>
    <xf numFmtId="179" fontId="28" fillId="0" borderId="0" xfId="0" applyNumberFormat="1" applyFont="1">
      <alignment vertical="center"/>
    </xf>
    <xf numFmtId="0" fontId="54" fillId="0" borderId="0" xfId="0" applyFont="1">
      <alignment vertical="center"/>
    </xf>
    <xf numFmtId="0" fontId="55" fillId="0" borderId="0" xfId="0" applyFont="1" applyAlignment="1">
      <alignment horizontal="center" vertical="center"/>
    </xf>
    <xf numFmtId="0" fontId="56" fillId="0" borderId="0" xfId="0" applyFont="1" applyAlignment="1">
      <alignment horizontal="center" vertical="center"/>
    </xf>
    <xf numFmtId="0" fontId="57" fillId="0" borderId="0" xfId="0" applyFont="1">
      <alignment vertical="center"/>
    </xf>
    <xf numFmtId="0" fontId="58" fillId="0" borderId="0" xfId="0" applyFont="1">
      <alignment vertical="center"/>
    </xf>
    <xf numFmtId="0" fontId="59" fillId="0" borderId="0" xfId="0" applyFont="1" applyAlignment="1">
      <alignment horizontal="right" vertical="center"/>
    </xf>
    <xf numFmtId="0" fontId="43" fillId="25" borderId="213" xfId="0" applyFont="1" applyFill="1" applyBorder="1" applyAlignment="1">
      <alignment horizontal="center" vertical="center"/>
    </xf>
    <xf numFmtId="0" fontId="43" fillId="0" borderId="51" xfId="0" applyFont="1" applyBorder="1">
      <alignment vertical="center"/>
    </xf>
    <xf numFmtId="38" fontId="60" fillId="0" borderId="51" xfId="48" applyFont="1" applyBorder="1" applyAlignment="1">
      <alignment horizontal="center" vertical="center"/>
    </xf>
    <xf numFmtId="38" fontId="60" fillId="0" borderId="57" xfId="48" applyFont="1" applyBorder="1" applyAlignment="1">
      <alignment horizontal="center" vertical="center"/>
    </xf>
    <xf numFmtId="0" fontId="43" fillId="0" borderId="211" xfId="0" applyFont="1" applyBorder="1">
      <alignment vertical="center"/>
    </xf>
    <xf numFmtId="0" fontId="28" fillId="0" borderId="51" xfId="0" applyFont="1" applyBorder="1">
      <alignment vertical="center"/>
    </xf>
    <xf numFmtId="0" fontId="28" fillId="0" borderId="51" xfId="0" applyFont="1" applyBorder="1" applyAlignment="1">
      <alignment horizontal="center" vertical="center"/>
    </xf>
    <xf numFmtId="0" fontId="28" fillId="0" borderId="57" xfId="0" applyFont="1" applyBorder="1" applyAlignment="1">
      <alignment horizontal="center" vertical="center"/>
    </xf>
    <xf numFmtId="0" fontId="61" fillId="0" borderId="0" xfId="52" applyFont="1">
      <alignment vertical="center"/>
    </xf>
    <xf numFmtId="0" fontId="62" fillId="0" borderId="66" xfId="0" applyFont="1" applyBorder="1" applyAlignment="1">
      <alignment horizontal="center" vertical="center"/>
    </xf>
    <xf numFmtId="0" fontId="62" fillId="0" borderId="70" xfId="0" applyFont="1" applyBorder="1" applyAlignment="1">
      <alignment horizontal="center" vertical="center"/>
    </xf>
    <xf numFmtId="0" fontId="43" fillId="0" borderId="212" xfId="0" applyFont="1" applyBorder="1" applyAlignment="1">
      <alignment vertical="center" shrinkToFit="1"/>
    </xf>
    <xf numFmtId="0" fontId="43" fillId="0" borderId="26" xfId="0" applyFont="1" applyBorder="1" applyAlignment="1">
      <alignment vertical="center" shrinkToFit="1"/>
    </xf>
    <xf numFmtId="0" fontId="43" fillId="0" borderId="0" xfId="0" applyFont="1" applyAlignment="1">
      <alignment horizontal="center" vertical="center" shrinkToFit="1"/>
    </xf>
    <xf numFmtId="0" fontId="43" fillId="0" borderId="0" xfId="0" applyFont="1" applyAlignment="1">
      <alignment horizontal="center" vertical="center" wrapText="1"/>
    </xf>
    <xf numFmtId="0" fontId="43" fillId="0" borderId="66" xfId="0" applyFont="1" applyBorder="1" applyAlignment="1">
      <alignment horizontal="center" vertical="center" wrapText="1"/>
    </xf>
    <xf numFmtId="0" fontId="43" fillId="0" borderId="84" xfId="0" applyFont="1" applyBorder="1" applyAlignment="1">
      <alignment horizontal="center" vertical="center"/>
    </xf>
    <xf numFmtId="0" fontId="43" fillId="0" borderId="0" xfId="0" applyFont="1" applyAlignment="1">
      <alignment horizontal="center" vertical="center"/>
    </xf>
    <xf numFmtId="0" fontId="59" fillId="0" borderId="66" xfId="0" applyFont="1" applyBorder="1" applyAlignment="1">
      <alignment horizontal="center" vertical="center"/>
    </xf>
    <xf numFmtId="0" fontId="59" fillId="0" borderId="91" xfId="0" applyFont="1" applyBorder="1" applyAlignment="1">
      <alignment horizontal="center" vertical="center"/>
    </xf>
    <xf numFmtId="0" fontId="28" fillId="0" borderId="83" xfId="0" applyFont="1" applyBorder="1" applyAlignment="1">
      <alignment horizontal="center" vertical="center"/>
    </xf>
    <xf numFmtId="0" fontId="28" fillId="0" borderId="59" xfId="0" applyFont="1" applyBorder="1" applyAlignment="1">
      <alignment horizontal="center" vertical="center"/>
    </xf>
    <xf numFmtId="0" fontId="28" fillId="31" borderId="59" xfId="0" applyFont="1" applyFill="1" applyBorder="1" applyAlignment="1">
      <alignment horizontal="center" vertical="center"/>
    </xf>
    <xf numFmtId="0" fontId="28" fillId="0" borderId="59" xfId="0" applyFont="1" applyBorder="1">
      <alignment vertical="center"/>
    </xf>
    <xf numFmtId="178" fontId="28" fillId="24" borderId="97" xfId="0" applyNumberFormat="1" applyFont="1" applyFill="1" applyBorder="1" applyAlignment="1">
      <alignment horizontal="center" vertical="center" wrapText="1"/>
    </xf>
    <xf numFmtId="178" fontId="28" fillId="24" borderId="51" xfId="0" applyNumberFormat="1" applyFont="1" applyFill="1" applyBorder="1" applyAlignment="1">
      <alignment horizontal="center" vertical="center" wrapText="1"/>
    </xf>
    <xf numFmtId="179" fontId="28" fillId="24" borderId="51" xfId="0" applyNumberFormat="1" applyFont="1" applyFill="1" applyBorder="1" applyAlignment="1">
      <alignment horizontal="center" vertical="center"/>
    </xf>
    <xf numFmtId="0" fontId="28" fillId="0" borderId="84" xfId="0" applyFont="1" applyBorder="1">
      <alignment vertical="center"/>
    </xf>
    <xf numFmtId="0" fontId="28" fillId="0" borderId="84" xfId="0" applyFont="1" applyBorder="1" applyAlignment="1">
      <alignment horizontal="center" vertical="center" wrapText="1"/>
    </xf>
    <xf numFmtId="0" fontId="28" fillId="0" borderId="0" xfId="0" applyFont="1" applyAlignment="1">
      <alignment horizontal="center" vertical="center" wrapText="1"/>
    </xf>
    <xf numFmtId="0" fontId="65" fillId="24" borderId="54" xfId="0" applyFont="1" applyFill="1" applyBorder="1" applyAlignment="1">
      <alignment horizontal="center" vertical="center" shrinkToFit="1"/>
    </xf>
    <xf numFmtId="0" fontId="66" fillId="31" borderId="117" xfId="0" applyFont="1" applyFill="1" applyBorder="1" applyAlignment="1">
      <alignment horizontal="center" vertical="center" wrapText="1"/>
    </xf>
    <xf numFmtId="0" fontId="66" fillId="0" borderId="0" xfId="0" applyFont="1" applyAlignment="1">
      <alignment horizontal="center" vertical="center" wrapText="1"/>
    </xf>
    <xf numFmtId="0" fontId="44" fillId="0" borderId="73" xfId="0" applyFont="1" applyBorder="1" applyAlignment="1">
      <alignment horizontal="center" vertical="center"/>
    </xf>
    <xf numFmtId="0" fontId="44" fillId="31" borderId="30" xfId="0" applyFont="1" applyFill="1" applyBorder="1" applyAlignment="1">
      <alignment horizontal="center" vertical="center" wrapText="1"/>
    </xf>
    <xf numFmtId="0" fontId="44" fillId="0" borderId="30" xfId="0" applyFont="1" applyBorder="1" applyAlignment="1">
      <alignment horizontal="center" vertical="center" wrapText="1"/>
    </xf>
    <xf numFmtId="0" fontId="44" fillId="0" borderId="30" xfId="0" applyFont="1" applyBorder="1" applyAlignment="1">
      <alignment horizontal="center" vertical="center"/>
    </xf>
    <xf numFmtId="179" fontId="44" fillId="24" borderId="30" xfId="0" applyNumberFormat="1" applyFont="1" applyFill="1" applyBorder="1" applyAlignment="1">
      <alignment horizontal="center" vertical="center" wrapText="1"/>
    </xf>
    <xf numFmtId="179" fontId="44" fillId="31" borderId="46" xfId="0" applyNumberFormat="1" applyFont="1" applyFill="1" applyBorder="1" applyAlignment="1">
      <alignment horizontal="center" vertical="center" wrapText="1"/>
    </xf>
    <xf numFmtId="0" fontId="44" fillId="31" borderId="48" xfId="0" applyFont="1" applyFill="1" applyBorder="1" applyAlignment="1">
      <alignment horizontal="center" vertical="center"/>
    </xf>
    <xf numFmtId="0" fontId="44" fillId="31" borderId="48" xfId="0" applyFont="1" applyFill="1" applyBorder="1" applyAlignment="1">
      <alignment horizontal="center" vertical="center" wrapText="1"/>
    </xf>
    <xf numFmtId="179" fontId="44" fillId="31" borderId="31" xfId="0" applyNumberFormat="1" applyFont="1" applyFill="1" applyBorder="1" applyAlignment="1">
      <alignment horizontal="center" vertical="center" wrapText="1"/>
    </xf>
    <xf numFmtId="179" fontId="44" fillId="0" borderId="27" xfId="0" applyNumberFormat="1" applyFont="1" applyBorder="1" applyAlignment="1">
      <alignment horizontal="center" vertical="center" wrapText="1"/>
    </xf>
    <xf numFmtId="179" fontId="44" fillId="31" borderId="67" xfId="0" applyNumberFormat="1" applyFont="1" applyFill="1" applyBorder="1" applyAlignment="1">
      <alignment horizontal="center" vertical="center" wrapText="1"/>
    </xf>
    <xf numFmtId="179" fontId="44" fillId="0" borderId="28" xfId="0" applyNumberFormat="1" applyFont="1" applyBorder="1" applyAlignment="1">
      <alignment horizontal="center" vertical="center" wrapText="1"/>
    </xf>
    <xf numFmtId="0" fontId="44" fillId="0" borderId="120" xfId="0" applyFont="1" applyBorder="1" applyAlignment="1">
      <alignment horizontal="center" vertical="center"/>
    </xf>
    <xf numFmtId="0" fontId="44" fillId="0" borderId="47" xfId="0" applyFont="1" applyBorder="1" applyAlignment="1">
      <alignment horizontal="center" vertical="center" wrapText="1"/>
    </xf>
    <xf numFmtId="0" fontId="37" fillId="0" borderId="0" xfId="0" applyFont="1" applyAlignment="1">
      <alignment horizontal="center" vertical="center" wrapText="1"/>
    </xf>
    <xf numFmtId="0" fontId="28" fillId="0" borderId="99" xfId="0" applyFont="1" applyBorder="1" applyAlignment="1">
      <alignment horizontal="center" vertical="center" shrinkToFit="1"/>
    </xf>
    <xf numFmtId="0" fontId="28" fillId="0" borderId="34" xfId="0" applyFont="1" applyBorder="1" applyAlignment="1">
      <alignment horizontal="center" vertical="center" shrinkToFit="1"/>
    </xf>
    <xf numFmtId="0" fontId="28" fillId="0" borderId="33" xfId="0" applyFont="1" applyBorder="1" applyAlignment="1">
      <alignment horizontal="left" vertical="center" shrinkToFit="1"/>
    </xf>
    <xf numFmtId="49" fontId="28" fillId="0" borderId="29" xfId="0" applyNumberFormat="1" applyFont="1" applyBorder="1" applyAlignment="1">
      <alignment horizontal="center" vertical="center" shrinkToFit="1"/>
    </xf>
    <xf numFmtId="180" fontId="28" fillId="0" borderId="63" xfId="0" applyNumberFormat="1" applyFont="1" applyBorder="1" applyAlignment="1">
      <alignment horizontal="center" vertical="center" shrinkToFit="1"/>
    </xf>
    <xf numFmtId="180" fontId="28" fillId="0" borderId="23" xfId="0" applyNumberFormat="1" applyFont="1" applyBorder="1" applyAlignment="1">
      <alignment horizontal="center" vertical="center" shrinkToFit="1"/>
    </xf>
    <xf numFmtId="0" fontId="28" fillId="31" borderId="14" xfId="0" applyFont="1" applyFill="1" applyBorder="1" applyAlignment="1">
      <alignment horizontal="center" vertical="center" shrinkToFit="1"/>
    </xf>
    <xf numFmtId="0" fontId="28" fillId="0" borderId="131" xfId="0" applyFont="1" applyBorder="1" applyAlignment="1">
      <alignment horizontal="center" vertical="center"/>
    </xf>
    <xf numFmtId="0" fontId="28" fillId="0" borderId="132" xfId="0" applyFont="1" applyBorder="1" applyAlignment="1">
      <alignment horizontal="center" vertical="center"/>
    </xf>
    <xf numFmtId="0" fontId="28" fillId="0" borderId="113" xfId="0" applyFont="1" applyBorder="1" applyAlignment="1">
      <alignment horizontal="center" vertical="center"/>
    </xf>
    <xf numFmtId="0" fontId="28" fillId="0" borderId="133" xfId="0" applyFont="1" applyBorder="1" applyAlignment="1">
      <alignment horizontal="center" vertical="center"/>
    </xf>
    <xf numFmtId="179" fontId="28" fillId="0" borderId="122" xfId="0" applyNumberFormat="1" applyFont="1" applyBorder="1" applyAlignment="1">
      <alignment horizontal="center" vertical="center"/>
    </xf>
    <xf numFmtId="49" fontId="28" fillId="0" borderId="15" xfId="0" applyNumberFormat="1" applyFont="1" applyBorder="1" applyAlignment="1">
      <alignment horizontal="center" vertical="center" shrinkToFit="1"/>
    </xf>
    <xf numFmtId="180" fontId="28" fillId="0" borderId="37" xfId="0" applyNumberFormat="1" applyFont="1" applyBorder="1" applyAlignment="1">
      <alignment horizontal="center" vertical="center" shrinkToFit="1"/>
    </xf>
    <xf numFmtId="180" fontId="28" fillId="0" borderId="17" xfId="0" applyNumberFormat="1" applyFont="1" applyBorder="1" applyAlignment="1">
      <alignment horizontal="center" vertical="center" shrinkToFit="1"/>
    </xf>
    <xf numFmtId="0" fontId="28" fillId="0" borderId="12" xfId="0" applyFont="1" applyBorder="1" applyAlignment="1">
      <alignment horizontal="center" vertical="center"/>
    </xf>
    <xf numFmtId="0" fontId="28" fillId="0" borderId="119" xfId="0" applyFont="1" applyBorder="1" applyAlignment="1">
      <alignment horizontal="center" vertical="center"/>
    </xf>
    <xf numFmtId="0" fontId="28" fillId="0" borderId="13" xfId="0" applyFont="1" applyBorder="1" applyAlignment="1">
      <alignment horizontal="center" vertical="center"/>
    </xf>
    <xf numFmtId="179" fontId="28" fillId="0" borderId="20" xfId="0" applyNumberFormat="1" applyFont="1" applyBorder="1" applyAlignment="1">
      <alignment horizontal="center" vertical="center"/>
    </xf>
    <xf numFmtId="179" fontId="28" fillId="0" borderId="22" xfId="0" applyNumberFormat="1" applyFont="1" applyBorder="1" applyAlignment="1">
      <alignment horizontal="center" vertical="center"/>
    </xf>
    <xf numFmtId="179" fontId="28" fillId="0" borderId="14" xfId="0" applyNumberFormat="1" applyFont="1" applyBorder="1" applyAlignment="1">
      <alignment horizontal="center" vertical="center"/>
    </xf>
    <xf numFmtId="0" fontId="28" fillId="0" borderId="21" xfId="0" applyFont="1" applyBorder="1" applyAlignment="1">
      <alignment horizontal="center" vertical="center"/>
    </xf>
    <xf numFmtId="0" fontId="28" fillId="0" borderId="79" xfId="0" applyFont="1" applyBorder="1" applyAlignment="1">
      <alignment horizontal="center" vertical="center"/>
    </xf>
    <xf numFmtId="0" fontId="28" fillId="0" borderId="64" xfId="0" applyFont="1" applyBorder="1" applyAlignment="1">
      <alignment horizontal="center" vertical="center"/>
    </xf>
    <xf numFmtId="0" fontId="28" fillId="0" borderId="61" xfId="0" applyFont="1" applyBorder="1" applyAlignment="1">
      <alignment horizontal="center" vertical="center"/>
    </xf>
    <xf numFmtId="0" fontId="28" fillId="0" borderId="0" xfId="0" applyFont="1" applyAlignment="1">
      <alignment horizontal="center" vertical="center" shrinkToFit="1"/>
    </xf>
    <xf numFmtId="0" fontId="28" fillId="0" borderId="0" xfId="0" applyFont="1" applyAlignment="1">
      <alignment horizontal="left" vertical="center" shrinkToFit="1"/>
    </xf>
    <xf numFmtId="179" fontId="28" fillId="24" borderId="52" xfId="0" applyNumberFormat="1" applyFont="1" applyFill="1" applyBorder="1" applyAlignment="1">
      <alignment horizontal="center" vertical="center" shrinkToFit="1"/>
    </xf>
    <xf numFmtId="179" fontId="28" fillId="0" borderId="82" xfId="0" applyNumberFormat="1" applyFont="1" applyBorder="1" applyAlignment="1">
      <alignment horizontal="center" vertical="center" shrinkToFit="1"/>
    </xf>
    <xf numFmtId="179" fontId="28" fillId="0" borderId="0" xfId="0" applyNumberFormat="1" applyFont="1" applyAlignment="1">
      <alignment horizontal="left" vertical="center" shrinkToFit="1"/>
    </xf>
    <xf numFmtId="179" fontId="28" fillId="0" borderId="0" xfId="0" applyNumberFormat="1" applyFont="1" applyAlignment="1">
      <alignment vertical="center" shrinkToFit="1"/>
    </xf>
    <xf numFmtId="0" fontId="37" fillId="0" borderId="0" xfId="0" applyFont="1" applyAlignment="1">
      <alignment horizontal="center" vertical="center" shrinkToFit="1"/>
    </xf>
    <xf numFmtId="179" fontId="37" fillId="0" borderId="0" xfId="0" applyNumberFormat="1" applyFont="1" applyAlignment="1">
      <alignment horizontal="center" vertical="center" shrinkToFit="1"/>
    </xf>
    <xf numFmtId="0" fontId="56" fillId="0" borderId="0" xfId="0" applyFont="1" applyAlignment="1">
      <alignment horizontal="left" vertical="center"/>
    </xf>
    <xf numFmtId="49" fontId="28" fillId="0" borderId="0" xfId="0" applyNumberFormat="1" applyFont="1">
      <alignment vertical="center"/>
    </xf>
    <xf numFmtId="0" fontId="43" fillId="0" borderId="0" xfId="0" applyFont="1" applyAlignment="1">
      <alignment horizontal="left" vertical="center"/>
    </xf>
    <xf numFmtId="178" fontId="28" fillId="0" borderId="25" xfId="0" applyNumberFormat="1" applyFont="1" applyBorder="1">
      <alignment vertical="center"/>
    </xf>
    <xf numFmtId="179" fontId="28" fillId="0" borderId="25" xfId="0" applyNumberFormat="1" applyFont="1" applyBorder="1">
      <alignment vertical="center"/>
    </xf>
    <xf numFmtId="179" fontId="28" fillId="0" borderId="25" xfId="0" applyNumberFormat="1" applyFont="1" applyBorder="1" applyAlignment="1">
      <alignment horizontal="center" vertical="center"/>
    </xf>
    <xf numFmtId="0" fontId="53" fillId="0" borderId="72" xfId="0" applyFont="1" applyBorder="1">
      <alignment vertical="center"/>
    </xf>
    <xf numFmtId="0" fontId="50" fillId="0" borderId="2" xfId="47" applyFont="1" applyBorder="1" applyAlignment="1">
      <alignment vertical="center"/>
    </xf>
    <xf numFmtId="178" fontId="50" fillId="0" borderId="2" xfId="0" applyNumberFormat="1" applyFont="1" applyBorder="1">
      <alignment vertical="center"/>
    </xf>
    <xf numFmtId="0" fontId="50" fillId="0" borderId="2" xfId="0" applyFont="1" applyBorder="1">
      <alignment vertical="center"/>
    </xf>
    <xf numFmtId="179" fontId="50" fillId="0" borderId="2" xfId="0" applyNumberFormat="1" applyFont="1" applyBorder="1">
      <alignment vertical="center"/>
    </xf>
    <xf numFmtId="0" fontId="50" fillId="0" borderId="94" xfId="0" applyFont="1" applyBorder="1">
      <alignment vertical="center"/>
    </xf>
    <xf numFmtId="0" fontId="28" fillId="31" borderId="220" xfId="0" applyFont="1" applyFill="1" applyBorder="1" applyAlignment="1">
      <alignment horizontal="center" vertical="center" shrinkToFit="1"/>
    </xf>
    <xf numFmtId="0" fontId="28" fillId="30" borderId="139" xfId="0" applyFont="1" applyFill="1" applyBorder="1" applyAlignment="1">
      <alignment horizontal="center" vertical="center"/>
    </xf>
    <xf numFmtId="0" fontId="67" fillId="0" borderId="0" xfId="0" applyFont="1">
      <alignment vertical="center"/>
    </xf>
    <xf numFmtId="0" fontId="28" fillId="38" borderId="50" xfId="0" applyFont="1" applyFill="1" applyBorder="1" applyAlignment="1">
      <alignment horizontal="center" vertical="center"/>
    </xf>
    <xf numFmtId="0" fontId="28" fillId="38" borderId="50" xfId="0" applyFont="1" applyFill="1" applyBorder="1">
      <alignment vertical="center"/>
    </xf>
    <xf numFmtId="0" fontId="0" fillId="33" borderId="50" xfId="0" applyFill="1" applyBorder="1" applyAlignment="1">
      <alignment horizontal="center" vertical="center"/>
    </xf>
    <xf numFmtId="0" fontId="28" fillId="33" borderId="50" xfId="0" applyFont="1" applyFill="1" applyBorder="1" applyAlignment="1">
      <alignment horizontal="center" vertical="center"/>
    </xf>
    <xf numFmtId="0" fontId="0" fillId="33" borderId="50" xfId="0" applyFill="1" applyBorder="1">
      <alignment vertical="center"/>
    </xf>
    <xf numFmtId="49" fontId="28" fillId="0" borderId="89" xfId="0" applyNumberFormat="1" applyFont="1" applyBorder="1" applyAlignment="1">
      <alignment horizontal="center" vertical="center" shrinkToFit="1"/>
    </xf>
    <xf numFmtId="49" fontId="28" fillId="0" borderId="56" xfId="0" applyNumberFormat="1" applyFont="1" applyBorder="1" applyAlignment="1">
      <alignment horizontal="center" vertical="center" shrinkToFit="1"/>
    </xf>
    <xf numFmtId="49" fontId="28" fillId="0" borderId="90" xfId="0" applyNumberFormat="1" applyFont="1" applyBorder="1" applyAlignment="1">
      <alignment horizontal="center" vertical="center" shrinkToFit="1"/>
    </xf>
    <xf numFmtId="0" fontId="28" fillId="0" borderId="51" xfId="0" applyFont="1" applyBorder="1" applyAlignment="1">
      <alignment horizontal="right" vertical="center"/>
    </xf>
    <xf numFmtId="0" fontId="53" fillId="0" borderId="74" xfId="47" applyFont="1" applyBorder="1" applyAlignment="1">
      <alignment horizontal="center" vertical="center"/>
    </xf>
    <xf numFmtId="0" fontId="53" fillId="0" borderId="26" xfId="47" applyFont="1" applyBorder="1" applyAlignment="1">
      <alignment horizontal="center" vertical="center"/>
    </xf>
    <xf numFmtId="0" fontId="53" fillId="0" borderId="42" xfId="47" applyFont="1" applyBorder="1" applyAlignment="1">
      <alignment horizontal="center" vertical="center"/>
    </xf>
    <xf numFmtId="0" fontId="53" fillId="0" borderId="25" xfId="47" applyFont="1" applyBorder="1" applyAlignment="1">
      <alignment horizontal="center" vertical="center"/>
    </xf>
    <xf numFmtId="179" fontId="28" fillId="0" borderId="218" xfId="0" applyNumberFormat="1" applyFont="1" applyBorder="1" applyAlignment="1">
      <alignment horizontal="center" vertical="center" shrinkToFit="1"/>
    </xf>
    <xf numFmtId="179" fontId="28" fillId="0" borderId="219" xfId="0" applyNumberFormat="1" applyFont="1" applyBorder="1" applyAlignment="1">
      <alignment horizontal="center" vertical="center" shrinkToFit="1"/>
    </xf>
    <xf numFmtId="179" fontId="28" fillId="0" borderId="180" xfId="0" applyNumberFormat="1" applyFont="1" applyBorder="1" applyAlignment="1">
      <alignment horizontal="center" vertical="center" shrinkToFit="1"/>
    </xf>
    <xf numFmtId="179" fontId="28" fillId="0" borderId="181" xfId="0" applyNumberFormat="1" applyFont="1" applyBorder="1" applyAlignment="1">
      <alignment horizontal="center" vertical="center" shrinkToFit="1"/>
    </xf>
    <xf numFmtId="0" fontId="43" fillId="32" borderId="110" xfId="0" applyFont="1" applyFill="1" applyBorder="1" applyAlignment="1">
      <alignment horizontal="left" vertical="center" shrinkToFit="1"/>
    </xf>
    <xf numFmtId="0" fontId="43" fillId="32" borderId="111" xfId="0" applyFont="1" applyFill="1" applyBorder="1" applyAlignment="1">
      <alignment horizontal="left" vertical="center" shrinkToFit="1"/>
    </xf>
    <xf numFmtId="0" fontId="43" fillId="32" borderId="114" xfId="0" applyFont="1" applyFill="1" applyBorder="1" applyAlignment="1">
      <alignment horizontal="left" vertical="center" shrinkToFit="1"/>
    </xf>
    <xf numFmtId="0" fontId="44" fillId="0" borderId="151" xfId="0" applyFont="1" applyBorder="1" applyAlignment="1">
      <alignment horizontal="center" vertical="center"/>
    </xf>
    <xf numFmtId="0" fontId="44" fillId="0" borderId="149" xfId="0" applyFont="1" applyBorder="1" applyAlignment="1">
      <alignment horizontal="center" vertical="center"/>
    </xf>
    <xf numFmtId="0" fontId="44" fillId="0" borderId="103" xfId="0" applyFont="1" applyBorder="1" applyAlignment="1">
      <alignment horizontal="center" vertical="center"/>
    </xf>
    <xf numFmtId="0" fontId="44" fillId="0" borderId="150" xfId="0" applyFont="1" applyBorder="1" applyAlignment="1">
      <alignment horizontal="center" vertical="center"/>
    </xf>
    <xf numFmtId="179" fontId="44" fillId="0" borderId="31" xfId="0" applyNumberFormat="1" applyFont="1" applyBorder="1" applyAlignment="1">
      <alignment horizontal="center" vertical="center" wrapText="1"/>
    </xf>
    <xf numFmtId="179" fontId="44" fillId="0" borderId="68" xfId="0" applyNumberFormat="1" applyFont="1" applyBorder="1" applyAlignment="1">
      <alignment horizontal="center" vertical="center" wrapText="1"/>
    </xf>
    <xf numFmtId="179" fontId="44" fillId="0" borderId="73" xfId="0" applyNumberFormat="1" applyFont="1" applyBorder="1" applyAlignment="1">
      <alignment horizontal="center" vertical="center" wrapText="1"/>
    </xf>
    <xf numFmtId="179" fontId="28" fillId="0" borderId="146" xfId="0" applyNumberFormat="1" applyFont="1" applyBorder="1" applyAlignment="1">
      <alignment horizontal="center" vertical="center" shrinkToFit="1"/>
    </xf>
    <xf numFmtId="179" fontId="28" fillId="0" borderId="132" xfId="0" applyNumberFormat="1" applyFont="1" applyBorder="1" applyAlignment="1">
      <alignment horizontal="center" vertical="center" shrinkToFit="1"/>
    </xf>
    <xf numFmtId="0" fontId="56" fillId="0" borderId="215" xfId="0" applyFont="1" applyBorder="1" applyAlignment="1">
      <alignment horizontal="center" vertical="center" textRotation="255"/>
    </xf>
    <xf numFmtId="0" fontId="56" fillId="0" borderId="195" xfId="0" applyFont="1" applyBorder="1" applyAlignment="1">
      <alignment horizontal="center" vertical="center" textRotation="255"/>
    </xf>
    <xf numFmtId="0" fontId="56" fillId="0" borderId="18" xfId="0" applyFont="1" applyBorder="1" applyAlignment="1">
      <alignment horizontal="center" vertical="center" textRotation="255"/>
    </xf>
    <xf numFmtId="0" fontId="49" fillId="0" borderId="69" xfId="0" applyFont="1" applyBorder="1" applyAlignment="1">
      <alignment horizontal="center" vertical="center" textRotation="255"/>
    </xf>
    <xf numFmtId="0" fontId="44" fillId="0" borderId="31" xfId="0" applyFont="1" applyBorder="1" applyAlignment="1">
      <alignment horizontal="center" vertical="center"/>
    </xf>
    <xf numFmtId="0" fontId="44" fillId="0" borderId="73" xfId="0" applyFont="1" applyBorder="1" applyAlignment="1">
      <alignment horizontal="center" vertical="center"/>
    </xf>
    <xf numFmtId="0" fontId="44" fillId="0" borderId="30" xfId="0" applyFont="1" applyBorder="1" applyAlignment="1">
      <alignment horizontal="center" vertical="center"/>
    </xf>
    <xf numFmtId="0" fontId="44" fillId="0" borderId="68" xfId="0" applyFont="1" applyBorder="1" applyAlignment="1">
      <alignment horizontal="center" vertical="center"/>
    </xf>
    <xf numFmtId="179" fontId="44" fillId="0" borderId="31" xfId="0" applyNumberFormat="1" applyFont="1" applyBorder="1" applyAlignment="1">
      <alignment horizontal="center" vertical="center"/>
    </xf>
    <xf numFmtId="179" fontId="44" fillId="0" borderId="73" xfId="0" applyNumberFormat="1" applyFont="1" applyBorder="1" applyAlignment="1">
      <alignment horizontal="center" vertical="center"/>
    </xf>
    <xf numFmtId="49" fontId="43" fillId="0" borderId="62" xfId="0" applyNumberFormat="1" applyFont="1" applyBorder="1" applyAlignment="1">
      <alignment horizontal="center" vertical="center" textRotation="255" wrapText="1"/>
    </xf>
    <xf numFmtId="0" fontId="43" fillId="0" borderId="62" xfId="0" applyFont="1" applyBorder="1" applyAlignment="1">
      <alignment horizontal="center" vertical="center" textRotation="255" wrapText="1"/>
    </xf>
    <xf numFmtId="178" fontId="43" fillId="24" borderId="58" xfId="0" applyNumberFormat="1" applyFont="1" applyFill="1" applyBorder="1" applyAlignment="1">
      <alignment horizontal="center" vertical="center"/>
    </xf>
    <xf numFmtId="178" fontId="43" fillId="24" borderId="0" xfId="0" applyNumberFormat="1" applyFont="1" applyFill="1" applyAlignment="1">
      <alignment horizontal="center" vertical="center"/>
    </xf>
    <xf numFmtId="0" fontId="43" fillId="24" borderId="0" xfId="0" applyFont="1" applyFill="1" applyAlignment="1">
      <alignment horizontal="center" vertical="center"/>
    </xf>
    <xf numFmtId="178" fontId="43" fillId="24" borderId="58" xfId="0" applyNumberFormat="1" applyFont="1" applyFill="1" applyBorder="1" applyAlignment="1">
      <alignment horizontal="center" vertical="center" wrapText="1"/>
    </xf>
    <xf numFmtId="0" fontId="43" fillId="24" borderId="0" xfId="0" applyFont="1" applyFill="1" applyAlignment="1">
      <alignment horizontal="center" vertical="center" wrapText="1"/>
    </xf>
    <xf numFmtId="0" fontId="43" fillId="24" borderId="58" xfId="0" applyFont="1" applyFill="1" applyBorder="1" applyAlignment="1">
      <alignment horizontal="center" vertical="center" wrapText="1"/>
    </xf>
    <xf numFmtId="0" fontId="43" fillId="0" borderId="96"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26" xfId="0" applyFont="1" applyBorder="1" applyAlignment="1">
      <alignment horizontal="center" vertical="top" textRotation="255"/>
    </xf>
    <xf numFmtId="0" fontId="28" fillId="0" borderId="0" xfId="0" applyFont="1" applyAlignment="1">
      <alignment horizontal="center" vertical="center"/>
    </xf>
    <xf numFmtId="0" fontId="43" fillId="0" borderId="32" xfId="0" applyFont="1" applyBorder="1" applyAlignment="1">
      <alignment horizontal="center" vertical="top" textRotation="255" shrinkToFit="1"/>
    </xf>
    <xf numFmtId="0" fontId="28" fillId="0" borderId="64" xfId="0" applyFont="1" applyBorder="1" applyAlignment="1">
      <alignment horizontal="center" vertical="top" textRotation="255" shrinkToFit="1"/>
    </xf>
    <xf numFmtId="0" fontId="28" fillId="0" borderId="128" xfId="0" applyFont="1" applyBorder="1" applyAlignment="1">
      <alignment horizontal="center" vertical="top" textRotation="255" shrinkToFit="1"/>
    </xf>
    <xf numFmtId="0" fontId="28" fillId="31" borderId="75" xfId="0" applyFont="1" applyFill="1" applyBorder="1" applyAlignment="1">
      <alignment horizontal="center" vertical="top" wrapText="1"/>
    </xf>
    <xf numFmtId="0" fontId="28" fillId="31" borderId="76" xfId="0" applyFont="1" applyFill="1" applyBorder="1" applyAlignment="1">
      <alignment horizontal="center" vertical="top" wrapText="1"/>
    </xf>
    <xf numFmtId="178" fontId="43" fillId="0" borderId="77" xfId="0" applyNumberFormat="1" applyFont="1" applyBorder="1" applyAlignment="1">
      <alignment horizontal="center" vertical="top" wrapText="1"/>
    </xf>
    <xf numFmtId="0" fontId="43" fillId="0" borderId="126" xfId="0" applyFont="1" applyBorder="1" applyAlignment="1">
      <alignment horizontal="center" vertical="top" wrapText="1"/>
    </xf>
    <xf numFmtId="178" fontId="43" fillId="0" borderId="40" xfId="0" applyNumberFormat="1" applyFont="1" applyBorder="1" applyAlignment="1">
      <alignment horizontal="center" vertical="top" wrapText="1"/>
    </xf>
    <xf numFmtId="0" fontId="43" fillId="0" borderId="41" xfId="0" applyFont="1" applyBorder="1" applyAlignment="1">
      <alignment horizontal="center" vertical="top" wrapText="1"/>
    </xf>
    <xf numFmtId="0" fontId="43" fillId="0" borderId="85" xfId="0" applyFont="1" applyBorder="1" applyAlignment="1">
      <alignment horizontal="center" vertical="top" textRotation="255"/>
    </xf>
    <xf numFmtId="0" fontId="43" fillId="0" borderId="86" xfId="0" applyFont="1" applyBorder="1" applyAlignment="1">
      <alignment horizontal="center" vertical="top"/>
    </xf>
    <xf numFmtId="0" fontId="43" fillId="0" borderId="115" xfId="0" applyFont="1" applyBorder="1" applyAlignment="1">
      <alignment horizontal="center" vertical="top"/>
    </xf>
    <xf numFmtId="0" fontId="43" fillId="0" borderId="82" xfId="0" applyFont="1" applyBorder="1" applyAlignment="1">
      <alignment horizontal="center" vertical="top" textRotation="255"/>
    </xf>
    <xf numFmtId="0" fontId="43" fillId="0" borderId="84" xfId="0" applyFont="1" applyBorder="1" applyAlignment="1">
      <alignment vertical="top"/>
    </xf>
    <xf numFmtId="0" fontId="43" fillId="0" borderId="80" xfId="0" applyFont="1" applyBorder="1" applyAlignment="1">
      <alignment vertical="top"/>
    </xf>
    <xf numFmtId="0" fontId="43" fillId="0" borderId="82" xfId="0" applyFont="1" applyBorder="1" applyAlignment="1">
      <alignment horizontal="center" vertical="center" wrapText="1"/>
    </xf>
    <xf numFmtId="0" fontId="28" fillId="0" borderId="51" xfId="0" applyFont="1" applyBorder="1" applyAlignment="1">
      <alignment vertical="center" wrapText="1"/>
    </xf>
    <xf numFmtId="0" fontId="28" fillId="0" borderId="80" xfId="0" applyFont="1" applyBorder="1" applyAlignment="1">
      <alignment vertical="center" wrapText="1"/>
    </xf>
    <xf numFmtId="0" fontId="28" fillId="0" borderId="25" xfId="0" applyFont="1" applyBorder="1" applyAlignment="1">
      <alignment vertical="center" wrapText="1"/>
    </xf>
    <xf numFmtId="0" fontId="28" fillId="31" borderId="57" xfId="0" applyFont="1" applyFill="1" applyBorder="1" applyAlignment="1">
      <alignment vertical="top" textRotation="255"/>
    </xf>
    <xf numFmtId="0" fontId="28" fillId="31" borderId="66" xfId="0" applyFont="1" applyFill="1" applyBorder="1" applyAlignment="1">
      <alignment vertical="top" textRotation="255"/>
    </xf>
    <xf numFmtId="0" fontId="28" fillId="31" borderId="70" xfId="0" applyFont="1" applyFill="1" applyBorder="1" applyAlignment="1">
      <alignment vertical="top" textRotation="255"/>
    </xf>
    <xf numFmtId="0" fontId="43" fillId="0" borderId="32" xfId="0" applyFont="1" applyBorder="1" applyAlignment="1">
      <alignment horizontal="center" vertical="top" textRotation="255" wrapText="1"/>
    </xf>
    <xf numFmtId="0" fontId="28" fillId="0" borderId="64" xfId="0" applyFont="1" applyBorder="1" applyAlignment="1">
      <alignment horizontal="center" vertical="top" textRotation="255" wrapText="1"/>
    </xf>
    <xf numFmtId="0" fontId="28" fillId="0" borderId="128" xfId="0" applyFont="1" applyBorder="1" applyAlignment="1">
      <alignment horizontal="center" vertical="top" textRotation="255" wrapText="1"/>
    </xf>
    <xf numFmtId="0" fontId="43" fillId="0" borderId="40" xfId="0" applyFont="1" applyBorder="1" applyAlignment="1">
      <alignment horizontal="center" vertical="top" textRotation="255" wrapText="1"/>
    </xf>
    <xf numFmtId="0" fontId="28" fillId="0" borderId="49" xfId="0" applyFont="1" applyBorder="1" applyAlignment="1">
      <alignment horizontal="center" vertical="top" textRotation="255" wrapText="1"/>
    </xf>
    <xf numFmtId="0" fontId="28" fillId="0" borderId="41" xfId="0" applyFont="1" applyBorder="1" applyAlignment="1">
      <alignment horizontal="center" vertical="top" textRotation="255" wrapText="1"/>
    </xf>
    <xf numFmtId="0" fontId="59" fillId="0" borderId="84" xfId="0" applyFont="1" applyBorder="1" applyAlignment="1">
      <alignment horizontal="center" vertical="center" shrinkToFit="1"/>
    </xf>
    <xf numFmtId="0" fontId="28" fillId="0" borderId="89" xfId="0" applyFont="1" applyBorder="1" applyAlignment="1">
      <alignment horizontal="center" vertical="center"/>
    </xf>
    <xf numFmtId="0" fontId="28" fillId="0" borderId="182" xfId="0" applyFont="1" applyBorder="1" applyAlignment="1">
      <alignment horizontal="center" vertical="center"/>
    </xf>
    <xf numFmtId="0" fontId="43" fillId="0" borderId="204" xfId="0" applyFont="1" applyBorder="1" applyAlignment="1">
      <alignment horizontal="center" vertical="center"/>
    </xf>
    <xf numFmtId="0" fontId="43" fillId="0" borderId="205" xfId="0" applyFont="1" applyBorder="1" applyAlignment="1">
      <alignment horizontal="center" vertical="center"/>
    </xf>
    <xf numFmtId="0" fontId="43" fillId="0" borderId="209" xfId="0" applyFont="1" applyBorder="1" applyAlignment="1">
      <alignment horizontal="center" vertical="center"/>
    </xf>
    <xf numFmtId="0" fontId="59" fillId="0" borderId="210" xfId="0" applyFont="1" applyBorder="1" applyAlignment="1">
      <alignment horizontal="center" vertical="center"/>
    </xf>
    <xf numFmtId="0" fontId="59" fillId="0" borderId="205" xfId="0" applyFont="1" applyBorder="1" applyAlignment="1">
      <alignment horizontal="center" vertical="center"/>
    </xf>
    <xf numFmtId="0" fontId="59" fillId="0" borderId="206" xfId="0" applyFont="1" applyBorder="1" applyAlignment="1">
      <alignment horizontal="center" vertical="center"/>
    </xf>
    <xf numFmtId="0" fontId="43" fillId="0" borderId="62" xfId="0" applyFont="1" applyBorder="1" applyAlignment="1">
      <alignment horizontal="center" vertical="center" shrinkToFit="1"/>
    </xf>
    <xf numFmtId="178" fontId="28" fillId="0" borderId="0" xfId="0" applyNumberFormat="1" applyFont="1" applyAlignment="1">
      <alignment horizontal="center" vertical="center" wrapText="1"/>
    </xf>
    <xf numFmtId="179" fontId="49" fillId="31" borderId="98" xfId="0" applyNumberFormat="1" applyFont="1" applyFill="1" applyBorder="1" applyAlignment="1">
      <alignment horizontal="center" vertical="center" textRotation="255"/>
    </xf>
    <xf numFmtId="0" fontId="49" fillId="31" borderId="75" xfId="0" applyFont="1" applyFill="1" applyBorder="1" applyAlignment="1">
      <alignment horizontal="center" vertical="center" textRotation="255"/>
    </xf>
    <xf numFmtId="0" fontId="43" fillId="0" borderId="51" xfId="0" applyFont="1" applyBorder="1" applyAlignment="1">
      <alignment horizontal="center" vertical="center" wrapText="1"/>
    </xf>
    <xf numFmtId="0" fontId="43" fillId="0" borderId="0" xfId="0" applyFont="1" applyAlignment="1">
      <alignment horizontal="center" vertical="center" wrapText="1"/>
    </xf>
    <xf numFmtId="0" fontId="28" fillId="31" borderId="57" xfId="0" applyFont="1" applyFill="1" applyBorder="1" applyAlignment="1">
      <alignment horizontal="center" vertical="top" textRotation="255" shrinkToFit="1"/>
    </xf>
    <xf numFmtId="0" fontId="28" fillId="31" borderId="66" xfId="0" applyFont="1" applyFill="1" applyBorder="1" applyAlignment="1">
      <alignment vertical="top" textRotation="255" shrinkToFit="1"/>
    </xf>
    <xf numFmtId="0" fontId="28" fillId="31" borderId="70" xfId="0" applyFont="1" applyFill="1" applyBorder="1" applyAlignment="1">
      <alignment vertical="top" textRotation="255" shrinkToFit="1"/>
    </xf>
    <xf numFmtId="49" fontId="43" fillId="0" borderId="55" xfId="0" applyNumberFormat="1" applyFont="1" applyBorder="1" applyAlignment="1">
      <alignment horizontal="center" vertical="center" textRotation="255" wrapText="1"/>
    </xf>
    <xf numFmtId="0" fontId="43" fillId="0" borderId="55" xfId="0" applyFont="1" applyBorder="1" applyAlignment="1">
      <alignment horizontal="center" vertical="center" textRotation="255" wrapText="1"/>
    </xf>
    <xf numFmtId="0" fontId="43" fillId="31" borderId="62" xfId="0" applyFont="1" applyFill="1" applyBorder="1" applyAlignment="1">
      <alignment horizontal="center" vertical="center" textRotation="255" wrapText="1"/>
    </xf>
    <xf numFmtId="0" fontId="43" fillId="31" borderId="60" xfId="0" applyFont="1" applyFill="1" applyBorder="1" applyAlignment="1">
      <alignment horizontal="center" vertical="center" textRotation="255" wrapText="1"/>
    </xf>
    <xf numFmtId="0" fontId="43" fillId="0" borderId="60" xfId="0" applyFont="1" applyBorder="1" applyAlignment="1">
      <alignment horizontal="center" vertical="center" textRotation="255" wrapText="1"/>
    </xf>
    <xf numFmtId="179" fontId="43" fillId="24" borderId="58" xfId="0" applyNumberFormat="1" applyFont="1" applyFill="1" applyBorder="1" applyAlignment="1">
      <alignment horizontal="center" vertical="center" wrapText="1"/>
    </xf>
    <xf numFmtId="0" fontId="49" fillId="24" borderId="82" xfId="0" applyFont="1" applyFill="1" applyBorder="1" applyAlignment="1">
      <alignment horizontal="center" vertical="center" wrapText="1"/>
    </xf>
    <xf numFmtId="0" fontId="49" fillId="24" borderId="214" xfId="0" applyFont="1" applyFill="1" applyBorder="1" applyAlignment="1">
      <alignment horizontal="center" vertical="center" wrapText="1"/>
    </xf>
    <xf numFmtId="0" fontId="49" fillId="24" borderId="84" xfId="0" applyFont="1" applyFill="1" applyBorder="1" applyAlignment="1">
      <alignment horizontal="center" vertical="center" wrapText="1"/>
    </xf>
    <xf numFmtId="0" fontId="49" fillId="24" borderId="71" xfId="0" applyFont="1" applyFill="1" applyBorder="1" applyAlignment="1">
      <alignment horizontal="center" vertical="center" wrapText="1"/>
    </xf>
    <xf numFmtId="0" fontId="63" fillId="24" borderId="51" xfId="0" applyFont="1" applyFill="1" applyBorder="1" applyAlignment="1">
      <alignment horizontal="center" vertical="center" wrapText="1"/>
    </xf>
    <xf numFmtId="0" fontId="63" fillId="24" borderId="57" xfId="0" applyFont="1" applyFill="1" applyBorder="1" applyAlignment="1">
      <alignment horizontal="center" vertical="center" wrapText="1"/>
    </xf>
    <xf numFmtId="0" fontId="63" fillId="24" borderId="0" xfId="0" applyFont="1" applyFill="1" applyAlignment="1">
      <alignment horizontal="center" vertical="center" wrapText="1"/>
    </xf>
    <xf numFmtId="0" fontId="63" fillId="24" borderId="66" xfId="0" applyFont="1" applyFill="1" applyBorder="1" applyAlignment="1">
      <alignment horizontal="center" vertical="center" wrapText="1"/>
    </xf>
    <xf numFmtId="0" fontId="28" fillId="0" borderId="0" xfId="0" applyFont="1" applyAlignment="1">
      <alignment horizontal="right" vertical="top" shrinkToFit="1"/>
    </xf>
    <xf numFmtId="0" fontId="43" fillId="0" borderId="56" xfId="0" applyFont="1" applyBorder="1" applyAlignment="1">
      <alignment horizontal="right" vertical="center"/>
    </xf>
    <xf numFmtId="0" fontId="59" fillId="25" borderId="51" xfId="0" applyFont="1" applyFill="1" applyBorder="1" applyAlignment="1">
      <alignment horizontal="center" vertical="center"/>
    </xf>
    <xf numFmtId="0" fontId="59" fillId="25" borderId="57" xfId="0" applyFont="1" applyFill="1" applyBorder="1" applyAlignment="1">
      <alignment horizontal="center" vertical="center"/>
    </xf>
    <xf numFmtId="0" fontId="43" fillId="0" borderId="197" xfId="0" applyFont="1" applyBorder="1" applyAlignment="1">
      <alignment horizontal="center" vertical="center"/>
    </xf>
    <xf numFmtId="0" fontId="43" fillId="0" borderId="200" xfId="0" applyFont="1" applyBorder="1" applyAlignment="1">
      <alignment horizontal="center" vertical="center"/>
    </xf>
    <xf numFmtId="0" fontId="43" fillId="0" borderId="198" xfId="0" applyFont="1" applyBorder="1" applyAlignment="1">
      <alignment horizontal="center" vertical="center"/>
    </xf>
    <xf numFmtId="0" fontId="43" fillId="0" borderId="87" xfId="0" applyFont="1" applyBorder="1" applyAlignment="1">
      <alignment horizontal="center" vertical="center"/>
    </xf>
    <xf numFmtId="0" fontId="43" fillId="0" borderId="100" xfId="0" applyFont="1" applyBorder="1" applyAlignment="1">
      <alignment horizontal="center" vertical="center"/>
    </xf>
    <xf numFmtId="0" fontId="43" fillId="24" borderId="97" xfId="0" applyFont="1" applyFill="1" applyBorder="1" applyAlignment="1">
      <alignment horizontal="center" vertical="center"/>
    </xf>
    <xf numFmtId="0" fontId="43" fillId="24" borderId="57" xfId="0" applyFont="1" applyFill="1" applyBorder="1" applyAlignment="1">
      <alignment horizontal="center" vertical="center"/>
    </xf>
    <xf numFmtId="0" fontId="43" fillId="24" borderId="34" xfId="0" applyFont="1" applyFill="1" applyBorder="1" applyAlignment="1">
      <alignment horizontal="center" vertical="center"/>
    </xf>
    <xf numFmtId="0" fontId="43" fillId="24" borderId="53" xfId="0" applyFont="1" applyFill="1" applyBorder="1" applyAlignment="1">
      <alignment horizontal="center" vertical="center"/>
    </xf>
    <xf numFmtId="0" fontId="28" fillId="0" borderId="198" xfId="0" applyFont="1" applyBorder="1" applyAlignment="1">
      <alignment horizontal="center" vertical="center"/>
    </xf>
    <xf numFmtId="0" fontId="46" fillId="0" borderId="84" xfId="0" applyFont="1" applyBorder="1" applyAlignment="1">
      <alignment horizontal="center" vertical="center"/>
    </xf>
    <xf numFmtId="0" fontId="46" fillId="0" borderId="0" xfId="0" applyFont="1" applyAlignment="1">
      <alignment horizontal="center" vertical="center"/>
    </xf>
    <xf numFmtId="0" fontId="46" fillId="0" borderId="66" xfId="0" applyFont="1" applyBorder="1" applyAlignment="1">
      <alignment horizontal="center" vertical="center"/>
    </xf>
    <xf numFmtId="0" fontId="46" fillId="0" borderId="80" xfId="0" applyFont="1" applyBorder="1" applyAlignment="1">
      <alignment horizontal="center" vertical="center"/>
    </xf>
    <xf numFmtId="0" fontId="46" fillId="0" borderId="25" xfId="0" applyFont="1" applyBorder="1" applyAlignment="1">
      <alignment horizontal="center" vertical="center"/>
    </xf>
    <xf numFmtId="0" fontId="46" fillId="0" borderId="70" xfId="0" applyFont="1" applyBorder="1" applyAlignment="1">
      <alignment horizontal="center" vertical="center"/>
    </xf>
    <xf numFmtId="0" fontId="60" fillId="0" borderId="84" xfId="0" applyFont="1" applyBorder="1" applyAlignment="1">
      <alignment horizontal="center" vertical="center" shrinkToFit="1"/>
    </xf>
    <xf numFmtId="0" fontId="60" fillId="0" borderId="0" xfId="0" applyFont="1" applyAlignment="1">
      <alignment horizontal="center" vertical="center" shrinkToFit="1"/>
    </xf>
    <xf numFmtId="0" fontId="60" fillId="0" borderId="49" xfId="0" applyFont="1" applyBorder="1" applyAlignment="1">
      <alignment horizontal="center" vertical="center" shrinkToFit="1"/>
    </xf>
    <xf numFmtId="0" fontId="60" fillId="0" borderId="80" xfId="0" applyFont="1" applyBorder="1" applyAlignment="1">
      <alignment horizontal="center" vertical="center" shrinkToFit="1"/>
    </xf>
    <xf numFmtId="0" fontId="60" fillId="0" borderId="25" xfId="0" applyFont="1" applyBorder="1" applyAlignment="1">
      <alignment horizontal="center" vertical="center" shrinkToFit="1"/>
    </xf>
    <xf numFmtId="0" fontId="60" fillId="0" borderId="41" xfId="0" applyFont="1" applyBorder="1" applyAlignment="1">
      <alignment horizontal="center" vertical="center" shrinkToFit="1"/>
    </xf>
    <xf numFmtId="0" fontId="62" fillId="0" borderId="84" xfId="0" applyFont="1" applyBorder="1" applyAlignment="1">
      <alignment horizontal="center" vertical="center"/>
    </xf>
    <xf numFmtId="0" fontId="28" fillId="0" borderId="80" xfId="0" applyFont="1" applyBorder="1" applyAlignment="1">
      <alignment horizontal="center" vertical="center"/>
    </xf>
    <xf numFmtId="0" fontId="28" fillId="0" borderId="25" xfId="0" applyFont="1" applyBorder="1" applyAlignment="1">
      <alignment horizontal="center" vertical="center"/>
    </xf>
    <xf numFmtId="0" fontId="55" fillId="24" borderId="38" xfId="0" applyFont="1" applyFill="1" applyBorder="1" applyAlignment="1">
      <alignment horizontal="center" vertical="center"/>
    </xf>
    <xf numFmtId="0" fontId="55" fillId="24" borderId="45" xfId="0" applyFont="1" applyFill="1" applyBorder="1" applyAlignment="1">
      <alignment horizontal="center" vertical="center"/>
    </xf>
    <xf numFmtId="0" fontId="55" fillId="24" borderId="58" xfId="0" applyFont="1" applyFill="1" applyBorder="1" applyAlignment="1">
      <alignment horizontal="center" vertical="center"/>
    </xf>
    <xf numFmtId="0" fontId="55" fillId="24" borderId="66" xfId="0" applyFont="1" applyFill="1" applyBorder="1" applyAlignment="1">
      <alignment horizontal="center" vertical="center"/>
    </xf>
    <xf numFmtId="0" fontId="55" fillId="24" borderId="102" xfId="0" applyFont="1" applyFill="1" applyBorder="1" applyAlignment="1">
      <alignment horizontal="center" vertical="center"/>
    </xf>
    <xf numFmtId="0" fontId="55" fillId="24" borderId="91" xfId="0" applyFont="1" applyFill="1" applyBorder="1" applyAlignment="1">
      <alignment horizontal="center" vertical="center"/>
    </xf>
    <xf numFmtId="0" fontId="28" fillId="0" borderId="201" xfId="0" applyFont="1" applyBorder="1" applyAlignment="1">
      <alignment horizontal="center" vertical="center"/>
    </xf>
    <xf numFmtId="0" fontId="28" fillId="0" borderId="202" xfId="0" applyFont="1" applyBorder="1" applyAlignment="1">
      <alignment horizontal="center" vertical="center"/>
    </xf>
    <xf numFmtId="0" fontId="28" fillId="0" borderId="203" xfId="0" applyFont="1" applyBorder="1" applyAlignment="1">
      <alignment horizontal="center" vertical="center"/>
    </xf>
    <xf numFmtId="0" fontId="59" fillId="0" borderId="26" xfId="0" applyFont="1" applyBorder="1" applyAlignment="1">
      <alignment horizontal="center" vertical="center"/>
    </xf>
    <xf numFmtId="0" fontId="59" fillId="0" borderId="65" xfId="0" applyFont="1" applyBorder="1" applyAlignment="1">
      <alignment horizontal="center" vertical="center"/>
    </xf>
    <xf numFmtId="0" fontId="59" fillId="0" borderId="207" xfId="0" applyFont="1" applyBorder="1" applyAlignment="1">
      <alignment horizontal="center" vertical="center"/>
    </xf>
    <xf numFmtId="0" fontId="59" fillId="0" borderId="208" xfId="0" applyFont="1" applyBorder="1" applyAlignment="1">
      <alignment horizontal="center" vertical="center"/>
    </xf>
    <xf numFmtId="0" fontId="43" fillId="0" borderId="88" xfId="0" applyFont="1" applyBorder="1" applyAlignment="1">
      <alignment horizontal="center" vertical="center" shrinkToFit="1"/>
    </xf>
    <xf numFmtId="0" fontId="43" fillId="0" borderId="78" xfId="0" applyFont="1" applyBorder="1" applyAlignment="1">
      <alignment horizontal="center" vertical="center" shrinkToFit="1"/>
    </xf>
    <xf numFmtId="0" fontId="43" fillId="0" borderId="199" xfId="0" applyFont="1" applyBorder="1" applyAlignment="1">
      <alignment horizontal="center" vertical="center" shrinkToFit="1"/>
    </xf>
    <xf numFmtId="0" fontId="28" fillId="0" borderId="196" xfId="0" applyFont="1" applyBorder="1" applyAlignment="1">
      <alignment horizontal="center" vertical="center" shrinkToFit="1"/>
    </xf>
    <xf numFmtId="0" fontId="59" fillId="0" borderId="0" xfId="0" applyFont="1" applyAlignment="1">
      <alignment horizontal="center" vertical="center" shrinkToFit="1"/>
    </xf>
    <xf numFmtId="0" fontId="59" fillId="0" borderId="49" xfId="0" applyFont="1" applyBorder="1" applyAlignment="1">
      <alignment horizontal="center" vertical="center" shrinkToFit="1"/>
    </xf>
    <xf numFmtId="0" fontId="59" fillId="0" borderId="89" xfId="0" applyFont="1" applyBorder="1" applyAlignment="1">
      <alignment horizontal="center" vertical="center" shrinkToFit="1"/>
    </xf>
    <xf numFmtId="0" fontId="59" fillId="0" borderId="182" xfId="0" applyFont="1" applyBorder="1" applyAlignment="1">
      <alignment horizontal="center" vertical="center" shrinkToFit="1"/>
    </xf>
    <xf numFmtId="0" fontId="59" fillId="0" borderId="90" xfId="0" applyFont="1" applyBorder="1" applyAlignment="1">
      <alignment horizontal="center" vertical="center" shrinkToFit="1"/>
    </xf>
    <xf numFmtId="0" fontId="29" fillId="0" borderId="139" xfId="49" applyFont="1" applyBorder="1" applyAlignment="1">
      <alignment horizontal="center" vertical="center" wrapText="1"/>
    </xf>
    <xf numFmtId="0" fontId="29" fillId="0" borderId="62" xfId="49" applyFont="1" applyBorder="1" applyAlignment="1">
      <alignment horizontal="center" vertical="center" wrapText="1"/>
    </xf>
    <xf numFmtId="0" fontId="29" fillId="0" borderId="60" xfId="49" applyFont="1" applyBorder="1" applyAlignment="1">
      <alignment horizontal="center" vertical="center" wrapText="1"/>
    </xf>
    <xf numFmtId="0" fontId="29" fillId="0" borderId="82" xfId="51" applyFont="1" applyBorder="1" applyAlignment="1">
      <alignment horizontal="left" vertical="center" wrapText="1"/>
    </xf>
    <xf numFmtId="0" fontId="29" fillId="0" borderId="51" xfId="51" applyFont="1" applyBorder="1" applyAlignment="1">
      <alignment horizontal="left" vertical="center" wrapText="1"/>
    </xf>
    <xf numFmtId="0" fontId="29" fillId="0" borderId="57" xfId="51" applyFont="1" applyBorder="1" applyAlignment="1">
      <alignment horizontal="left" vertical="center" wrapText="1"/>
    </xf>
    <xf numFmtId="0" fontId="29" fillId="0" borderId="84" xfId="51" applyFont="1" applyBorder="1" applyAlignment="1">
      <alignment horizontal="left" vertical="center" wrapText="1"/>
    </xf>
    <xf numFmtId="0" fontId="29" fillId="0" borderId="0" xfId="51" applyFont="1" applyAlignment="1">
      <alignment horizontal="left" vertical="center" wrapText="1"/>
    </xf>
    <xf numFmtId="0" fontId="29" fillId="0" borderId="66" xfId="51" applyFont="1" applyBorder="1" applyAlignment="1">
      <alignment horizontal="left" vertical="center" wrapText="1"/>
    </xf>
    <xf numFmtId="0" fontId="29" fillId="0" borderId="89" xfId="51" applyFont="1" applyBorder="1" applyAlignment="1">
      <alignment horizontal="left" vertical="center" wrapText="1"/>
    </xf>
    <xf numFmtId="0" fontId="29" fillId="0" borderId="182" xfId="51" applyFont="1" applyBorder="1" applyAlignment="1">
      <alignment horizontal="left" vertical="center" wrapText="1"/>
    </xf>
    <xf numFmtId="0" fontId="29" fillId="0" borderId="91" xfId="51" applyFont="1" applyBorder="1" applyAlignment="1">
      <alignment horizontal="left" vertical="center" wrapText="1"/>
    </xf>
    <xf numFmtId="0" fontId="29" fillId="0" borderId="83" xfId="49" applyFont="1" applyBorder="1" applyAlignment="1">
      <alignment vertical="center" wrapText="1"/>
    </xf>
    <xf numFmtId="0" fontId="29" fillId="0" borderId="55" xfId="49" applyFont="1" applyBorder="1" applyAlignment="1">
      <alignment vertical="center" wrapText="1"/>
    </xf>
    <xf numFmtId="0" fontId="29" fillId="0" borderId="59" xfId="49" applyFont="1" applyBorder="1" applyAlignment="1">
      <alignment horizontal="center" vertical="center" wrapText="1"/>
    </xf>
    <xf numFmtId="0" fontId="29" fillId="0" borderId="186" xfId="49" applyFont="1" applyBorder="1" applyAlignment="1">
      <alignment vertical="center" wrapText="1"/>
    </xf>
    <xf numFmtId="0" fontId="29" fillId="32" borderId="83" xfId="49" applyFont="1" applyFill="1" applyBorder="1" applyAlignment="1">
      <alignment horizontal="center" vertical="center"/>
    </xf>
    <xf numFmtId="0" fontId="29" fillId="32" borderId="190" xfId="49" applyFont="1" applyFill="1" applyBorder="1" applyAlignment="1">
      <alignment horizontal="center" vertical="center"/>
    </xf>
    <xf numFmtId="0" fontId="29" fillId="32" borderId="97" xfId="49" applyFont="1" applyFill="1" applyBorder="1" applyAlignment="1">
      <alignment horizontal="center" vertical="center"/>
    </xf>
    <xf numFmtId="0" fontId="29" fillId="32" borderId="101" xfId="49" applyFont="1" applyFill="1" applyBorder="1" applyAlignment="1">
      <alignment horizontal="center" vertical="center"/>
    </xf>
    <xf numFmtId="0" fontId="29" fillId="32" borderId="103" xfId="49" applyFont="1" applyFill="1" applyBorder="1" applyAlignment="1">
      <alignment horizontal="center" vertical="center"/>
    </xf>
    <xf numFmtId="0" fontId="29" fillId="32" borderId="149" xfId="49" applyFont="1" applyFill="1" applyBorder="1" applyAlignment="1">
      <alignment horizontal="center" vertical="center"/>
    </xf>
    <xf numFmtId="0" fontId="29" fillId="32" borderId="97" xfId="49" applyFont="1" applyFill="1" applyBorder="1" applyAlignment="1">
      <alignment horizontal="center" vertical="center" wrapText="1"/>
    </xf>
    <xf numFmtId="0" fontId="29" fillId="32" borderId="51" xfId="49" applyFont="1" applyFill="1" applyBorder="1" applyAlignment="1">
      <alignment horizontal="center" vertical="center" wrapText="1"/>
    </xf>
    <xf numFmtId="0" fontId="29" fillId="32" borderId="57" xfId="49" applyFont="1" applyFill="1" applyBorder="1" applyAlignment="1">
      <alignment horizontal="center" vertical="center" wrapText="1"/>
    </xf>
    <xf numFmtId="0" fontId="29" fillId="0" borderId="145" xfId="49" applyFont="1" applyBorder="1" applyAlignment="1">
      <alignment horizontal="center" vertical="center" wrapText="1"/>
    </xf>
    <xf numFmtId="0" fontId="29" fillId="32" borderId="152" xfId="49" applyFont="1" applyFill="1" applyBorder="1" applyAlignment="1">
      <alignment horizontal="center" vertical="center"/>
    </xf>
    <xf numFmtId="0" fontId="29" fillId="32" borderId="153" xfId="49" applyFont="1" applyFill="1" applyBorder="1" applyAlignment="1">
      <alignment horizontal="center" vertical="center"/>
    </xf>
    <xf numFmtId="0" fontId="29" fillId="32" borderId="152" xfId="49" applyFont="1" applyFill="1" applyBorder="1" applyAlignment="1">
      <alignment horizontal="center" vertical="center" wrapText="1"/>
    </xf>
    <xf numFmtId="0" fontId="29" fillId="32" borderId="116" xfId="49" applyFont="1" applyFill="1" applyBorder="1" applyAlignment="1">
      <alignment horizontal="center" vertical="center" wrapText="1"/>
    </xf>
    <xf numFmtId="0" fontId="29" fillId="0" borderId="146" xfId="49" applyFont="1" applyBorder="1" applyAlignment="1">
      <alignment vertical="center" wrapText="1"/>
    </xf>
    <xf numFmtId="0" fontId="29" fillId="0" borderId="95" xfId="49" applyFont="1" applyBorder="1" applyAlignment="1">
      <alignment vertical="center" wrapText="1"/>
    </xf>
    <xf numFmtId="0" fontId="29" fillId="0" borderId="84" xfId="49" applyFont="1" applyBorder="1" applyAlignment="1">
      <alignment vertical="center" wrapText="1"/>
    </xf>
    <xf numFmtId="0" fontId="29" fillId="0" borderId="49" xfId="49" applyFont="1" applyBorder="1" applyAlignment="1">
      <alignment vertical="center" wrapText="1"/>
    </xf>
    <xf numFmtId="0" fontId="29" fillId="0" borderId="89" xfId="49" applyFont="1" applyBorder="1" applyAlignment="1">
      <alignment vertical="center" wrapText="1"/>
    </xf>
    <xf numFmtId="0" fontId="29" fillId="0" borderId="90" xfId="49" applyFont="1" applyBorder="1" applyAlignment="1">
      <alignment vertical="center" wrapText="1"/>
    </xf>
    <xf numFmtId="0" fontId="29" fillId="0" borderId="145" xfId="49" applyFont="1" applyBorder="1" applyAlignment="1">
      <alignment vertical="center" wrapText="1"/>
    </xf>
    <xf numFmtId="0" fontId="29" fillId="0" borderId="62" xfId="49" applyFont="1" applyBorder="1" applyAlignment="1">
      <alignment vertical="center" wrapText="1"/>
    </xf>
    <xf numFmtId="0" fontId="29" fillId="0" borderId="60" xfId="49" applyFont="1" applyBorder="1" applyAlignment="1">
      <alignment vertical="center" wrapText="1"/>
    </xf>
    <xf numFmtId="0" fontId="29" fillId="0" borderId="145" xfId="49" applyFont="1" applyBorder="1" applyAlignment="1">
      <alignment horizontal="center" vertical="center"/>
    </xf>
    <xf numFmtId="0" fontId="29" fillId="0" borderId="62" xfId="49" applyFont="1" applyBorder="1" applyAlignment="1">
      <alignment horizontal="center" vertical="center"/>
    </xf>
    <xf numFmtId="0" fontId="29" fillId="0" borderId="60" xfId="49" applyFont="1" applyBorder="1" applyAlignment="1">
      <alignment horizontal="center" vertical="center"/>
    </xf>
    <xf numFmtId="0" fontId="29" fillId="0" borderId="139" xfId="49" applyFont="1" applyBorder="1" applyAlignment="1">
      <alignment horizontal="center" vertical="center"/>
    </xf>
    <xf numFmtId="0" fontId="29" fillId="0" borderId="139" xfId="49" applyFont="1" applyBorder="1" applyAlignment="1">
      <alignment vertical="center" wrapText="1"/>
    </xf>
    <xf numFmtId="0" fontId="29" fillId="32" borderId="82" xfId="49" applyFont="1" applyFill="1" applyBorder="1" applyAlignment="1">
      <alignment horizontal="center" vertical="center" wrapText="1"/>
    </xf>
    <xf numFmtId="0" fontId="29" fillId="32" borderId="101" xfId="49" applyFont="1" applyFill="1" applyBorder="1" applyAlignment="1">
      <alignment horizontal="center" vertical="center" wrapText="1"/>
    </xf>
    <xf numFmtId="0" fontId="29" fillId="32" borderId="151" xfId="49" applyFont="1" applyFill="1" applyBorder="1" applyAlignment="1">
      <alignment horizontal="center" vertical="center" wrapText="1"/>
    </xf>
    <xf numFmtId="0" fontId="29" fillId="32" borderId="149" xfId="49" applyFont="1" applyFill="1" applyBorder="1" applyAlignment="1">
      <alignment horizontal="center" vertical="center" wrapText="1"/>
    </xf>
    <xf numFmtId="0" fontId="29" fillId="32" borderId="103" xfId="49" applyFont="1" applyFill="1" applyBorder="1" applyAlignment="1">
      <alignment horizontal="center" vertical="center" wrapText="1"/>
    </xf>
    <xf numFmtId="0" fontId="29" fillId="32" borderId="150" xfId="49" applyFont="1" applyFill="1" applyBorder="1" applyAlignment="1">
      <alignment horizontal="center" vertical="center" wrapText="1"/>
    </xf>
    <xf numFmtId="0" fontId="29" fillId="32" borderId="59" xfId="49" applyFont="1" applyFill="1" applyBorder="1" applyAlignment="1">
      <alignment horizontal="center" vertical="center" wrapText="1"/>
    </xf>
    <xf numFmtId="0" fontId="29" fillId="32" borderId="148" xfId="49" applyFont="1" applyFill="1" applyBorder="1" applyAlignment="1">
      <alignment horizontal="center" vertical="center" wrapText="1"/>
    </xf>
    <xf numFmtId="0" fontId="29" fillId="0" borderId="81" xfId="49" applyFont="1" applyBorder="1" applyAlignment="1">
      <alignment vertical="center" wrapText="1"/>
    </xf>
    <xf numFmtId="0" fontId="29" fillId="0" borderId="81" xfId="49" applyFont="1" applyBorder="1" applyAlignment="1">
      <alignment horizontal="center" vertical="center" wrapText="1"/>
    </xf>
    <xf numFmtId="0" fontId="29" fillId="0" borderId="82" xfId="49" applyFont="1" applyBorder="1" applyAlignment="1">
      <alignment vertical="center" wrapText="1"/>
    </xf>
    <xf numFmtId="0" fontId="29" fillId="0" borderId="101" xfId="49" applyFont="1" applyBorder="1" applyAlignment="1">
      <alignment vertical="center" wrapText="1"/>
    </xf>
    <xf numFmtId="0" fontId="29" fillId="0" borderId="59" xfId="49" applyFont="1" applyBorder="1" applyAlignment="1">
      <alignment vertical="center" wrapText="1"/>
    </xf>
    <xf numFmtId="0" fontId="29" fillId="0" borderId="59" xfId="49" applyFont="1" applyBorder="1" applyAlignment="1">
      <alignment horizontal="center" vertical="center"/>
    </xf>
    <xf numFmtId="0" fontId="29" fillId="0" borderId="82" xfId="49" applyFont="1" applyBorder="1" applyAlignment="1">
      <alignment horizontal="left" vertical="center" wrapText="1"/>
    </xf>
    <xf numFmtId="0" fontId="29" fillId="0" borderId="51" xfId="49" applyFont="1" applyBorder="1" applyAlignment="1">
      <alignment horizontal="left" vertical="center" wrapText="1"/>
    </xf>
    <xf numFmtId="0" fontId="29" fillId="0" borderId="57" xfId="49" applyFont="1" applyBorder="1" applyAlignment="1">
      <alignment horizontal="left" vertical="center" wrapText="1"/>
    </xf>
    <xf numFmtId="0" fontId="29" fillId="0" borderId="84" xfId="49" applyFont="1" applyBorder="1" applyAlignment="1">
      <alignment horizontal="left" vertical="center" wrapText="1"/>
    </xf>
    <xf numFmtId="0" fontId="29" fillId="0" borderId="0" xfId="49" applyFont="1" applyAlignment="1">
      <alignment horizontal="left" vertical="center" wrapText="1"/>
    </xf>
    <xf numFmtId="0" fontId="29" fillId="0" borderId="66" xfId="49" applyFont="1" applyBorder="1" applyAlignment="1">
      <alignment horizontal="left" vertical="center" wrapText="1"/>
    </xf>
    <xf numFmtId="0" fontId="29" fillId="0" borderId="89" xfId="49" applyFont="1" applyBorder="1" applyAlignment="1">
      <alignment horizontal="left" vertical="center" wrapText="1"/>
    </xf>
    <xf numFmtId="0" fontId="29" fillId="0" borderId="182" xfId="49" applyFont="1" applyBorder="1" applyAlignment="1">
      <alignment horizontal="left" vertical="center" wrapText="1"/>
    </xf>
    <xf numFmtId="0" fontId="29" fillId="0" borderId="91" xfId="49" applyFont="1" applyBorder="1" applyAlignment="1">
      <alignment horizontal="left" vertical="center" wrapText="1"/>
    </xf>
    <xf numFmtId="0" fontId="29" fillId="32" borderId="153" xfId="49" applyFont="1" applyFill="1" applyBorder="1" applyAlignment="1">
      <alignment horizontal="center" vertical="center" wrapText="1"/>
    </xf>
    <xf numFmtId="0" fontId="29" fillId="0" borderId="104" xfId="49" applyFont="1" applyBorder="1" applyAlignment="1">
      <alignment vertical="center" wrapText="1"/>
    </xf>
    <xf numFmtId="0" fontId="29" fillId="0" borderId="138" xfId="49" applyFont="1" applyBorder="1" applyAlignment="1">
      <alignment vertical="center" wrapText="1"/>
    </xf>
    <xf numFmtId="0" fontId="29" fillId="0" borderId="50" xfId="49" applyFont="1" applyBorder="1" applyAlignment="1">
      <alignment vertical="center" wrapText="1"/>
    </xf>
    <xf numFmtId="0" fontId="29" fillId="0" borderId="191" xfId="49" applyFont="1" applyBorder="1" applyAlignment="1">
      <alignment vertical="center" wrapText="1"/>
    </xf>
    <xf numFmtId="0" fontId="29" fillId="0" borderId="185" xfId="49" applyFont="1" applyBorder="1" applyAlignment="1">
      <alignment vertical="center" wrapText="1"/>
    </xf>
    <xf numFmtId="0" fontId="28" fillId="30" borderId="50" xfId="0" applyFont="1" applyFill="1" applyBorder="1" applyAlignment="1">
      <alignment horizontal="center" vertical="center"/>
    </xf>
    <xf numFmtId="0" fontId="48" fillId="29" borderId="72" xfId="47" applyFont="1" applyFill="1" applyBorder="1" applyAlignment="1">
      <alignment horizontal="left" vertical="center" wrapText="1"/>
    </xf>
    <xf numFmtId="0" fontId="48" fillId="29" borderId="94" xfId="47" applyFont="1" applyFill="1" applyBorder="1" applyAlignment="1">
      <alignment horizontal="left" vertical="center" wrapText="1"/>
    </xf>
    <xf numFmtId="0" fontId="49" fillId="29" borderId="2" xfId="0" applyFont="1" applyFill="1" applyBorder="1" applyAlignment="1">
      <alignment horizontal="left" vertical="center" wrapText="1"/>
    </xf>
    <xf numFmtId="0" fontId="49" fillId="29" borderId="94" xfId="0" applyFont="1" applyFill="1" applyBorder="1" applyAlignment="1">
      <alignment horizontal="left" vertical="center" wrapText="1"/>
    </xf>
    <xf numFmtId="0" fontId="48" fillId="0" borderId="30" xfId="47" applyFont="1" applyBorder="1" applyAlignment="1">
      <alignment horizontal="center" vertical="center" shrinkToFit="1"/>
    </xf>
    <xf numFmtId="0" fontId="48" fillId="0" borderId="68" xfId="47" applyFont="1" applyBorder="1" applyAlignment="1">
      <alignment horizontal="center" vertical="center" shrinkToFit="1"/>
    </xf>
    <xf numFmtId="0" fontId="49" fillId="0" borderId="0" xfId="0" applyFont="1" applyAlignment="1">
      <alignment horizontal="center" vertical="center"/>
    </xf>
    <xf numFmtId="0" fontId="28" fillId="0" borderId="0" xfId="0" quotePrefix="1"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 - Style1" xfId="22" xr:uid="{00000000-0005-0000-0000-000015000000}"/>
    <cellStyle name="Normal_#18-Internet" xfId="23" xr:uid="{00000000-0005-0000-0000-000016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ハイパーリンク" xfId="50" builtinId="8"/>
    <cellStyle name="ハイパーリンク 2" xfId="52" xr:uid="{5251007E-650A-440F-8BEE-178D5525482B}"/>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xfId="48" builtinId="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9" xr:uid="{1BF613A6-6DAA-467F-86D2-B91E48A91291}"/>
    <cellStyle name="標準 3" xfId="51" xr:uid="{C215A6A9-D7F1-40EE-BA9F-F1064515409E}"/>
    <cellStyle name="良い" xfId="46" builtinId="26" customBuiltin="1"/>
    <cellStyle name="㼿㼿㼿㼿㼿㼿㼿㼿㼿㼿?" xfId="47" xr:uid="{00000000-0005-0000-0000-00003000000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114301</xdr:rowOff>
    </xdr:from>
    <xdr:to>
      <xdr:col>9</xdr:col>
      <xdr:colOff>532640</xdr:colOff>
      <xdr:row>23</xdr:row>
      <xdr:rowOff>152400</xdr:rowOff>
    </xdr:to>
    <xdr:pic>
      <xdr:nvPicPr>
        <xdr:cNvPr id="2" name="図 1">
          <a:extLst>
            <a:ext uri="{FF2B5EF4-FFF2-40B4-BE49-F238E27FC236}">
              <a16:creationId xmlns:a16="http://schemas.microsoft.com/office/drawing/2014/main" id="{BE2223D3-98D8-477B-99CD-0A5C7D762372}"/>
            </a:ext>
          </a:extLst>
        </xdr:cNvPr>
        <xdr:cNvPicPr>
          <a:picLocks noChangeAspect="1"/>
        </xdr:cNvPicPr>
      </xdr:nvPicPr>
      <xdr:blipFill>
        <a:blip xmlns:r="http://schemas.openxmlformats.org/officeDocument/2006/relationships" r:embed="rId1"/>
        <a:stretch>
          <a:fillRect/>
        </a:stretch>
      </xdr:blipFill>
      <xdr:spPr>
        <a:xfrm>
          <a:off x="0" y="412751"/>
          <a:ext cx="6019040" cy="3670299"/>
        </a:xfrm>
        <a:prstGeom prst="rect">
          <a:avLst/>
        </a:prstGeom>
      </xdr:spPr>
    </xdr:pic>
    <xdr:clientData/>
  </xdr:twoCellAnchor>
  <xdr:twoCellAnchor editAs="oneCell">
    <xdr:from>
      <xdr:col>0</xdr:col>
      <xdr:colOff>0</xdr:colOff>
      <xdr:row>26</xdr:row>
      <xdr:rowOff>93802</xdr:rowOff>
    </xdr:from>
    <xdr:to>
      <xdr:col>9</xdr:col>
      <xdr:colOff>527049</xdr:colOff>
      <xdr:row>51</xdr:row>
      <xdr:rowOff>51648</xdr:rowOff>
    </xdr:to>
    <xdr:pic>
      <xdr:nvPicPr>
        <xdr:cNvPr id="3" name="図 2">
          <a:extLst>
            <a:ext uri="{FF2B5EF4-FFF2-40B4-BE49-F238E27FC236}">
              <a16:creationId xmlns:a16="http://schemas.microsoft.com/office/drawing/2014/main" id="{FED3F392-C01C-4901-A16C-D64B1DBFDA47}"/>
            </a:ext>
          </a:extLst>
        </xdr:cNvPr>
        <xdr:cNvPicPr>
          <a:picLocks noChangeAspect="1"/>
        </xdr:cNvPicPr>
      </xdr:nvPicPr>
      <xdr:blipFill>
        <a:blip xmlns:r="http://schemas.openxmlformats.org/officeDocument/2006/relationships" r:embed="rId2"/>
        <a:stretch>
          <a:fillRect/>
        </a:stretch>
      </xdr:blipFill>
      <xdr:spPr>
        <a:xfrm>
          <a:off x="0" y="4621352"/>
          <a:ext cx="6013449" cy="4129796"/>
        </a:xfrm>
        <a:prstGeom prst="rect">
          <a:avLst/>
        </a:prstGeom>
      </xdr:spPr>
    </xdr:pic>
    <xdr:clientData/>
  </xdr:twoCellAnchor>
  <xdr:twoCellAnchor editAs="oneCell">
    <xdr:from>
      <xdr:col>0</xdr:col>
      <xdr:colOff>0</xdr:colOff>
      <xdr:row>51</xdr:row>
      <xdr:rowOff>146050</xdr:rowOff>
    </xdr:from>
    <xdr:to>
      <xdr:col>9</xdr:col>
      <xdr:colOff>523634</xdr:colOff>
      <xdr:row>76</xdr:row>
      <xdr:rowOff>131019</xdr:rowOff>
    </xdr:to>
    <xdr:pic>
      <xdr:nvPicPr>
        <xdr:cNvPr id="4" name="図 3">
          <a:extLst>
            <a:ext uri="{FF2B5EF4-FFF2-40B4-BE49-F238E27FC236}">
              <a16:creationId xmlns:a16="http://schemas.microsoft.com/office/drawing/2014/main" id="{390F69BE-FEC8-42F4-86DC-49005CEED91F}"/>
            </a:ext>
          </a:extLst>
        </xdr:cNvPr>
        <xdr:cNvPicPr>
          <a:picLocks noChangeAspect="1"/>
        </xdr:cNvPicPr>
      </xdr:nvPicPr>
      <xdr:blipFill>
        <a:blip xmlns:r="http://schemas.openxmlformats.org/officeDocument/2006/relationships" r:embed="rId3"/>
        <a:stretch>
          <a:fillRect/>
        </a:stretch>
      </xdr:blipFill>
      <xdr:spPr>
        <a:xfrm>
          <a:off x="0" y="8845550"/>
          <a:ext cx="6010034" cy="41124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CC99"/>
        </a:solidFill>
        <a:ln w="28575">
          <a:solidFill>
            <a:srgbClr val="0000FF"/>
          </a:solidFill>
          <a:miter lim="800000"/>
          <a:headEnd/>
          <a:tailEnd/>
        </a:ln>
      </a:spPr>
      <a:bodyPr vertOverflow="clip" wrap="square" lIns="73152" tIns="41148" rIns="73152" bIns="0" anchor="ctr" upright="1"/>
      <a:lstStyle>
        <a:defPPr algn="ctr" rtl="0">
          <a:defRPr sz="1000" b="1" i="0" u="none" strike="noStrike" baseline="0">
            <a:solidFill>
              <a:srgbClr val="0000FF"/>
            </a:solidFill>
            <a:latin typeface="ＭＳ Ｐゴシック"/>
            <a:ea typeface="ＭＳ Ｐゴシック"/>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lit.go.jp/jutakukentiku/house/04.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B894-6216-4683-964B-F4B9CB28B3B0}">
  <sheetPr codeName="Sheet20">
    <pageSetUpPr fitToPage="1"/>
  </sheetPr>
  <dimension ref="A1:AX82"/>
  <sheetViews>
    <sheetView showGridLines="0" showZeros="0" tabSelected="1" zoomScale="70" zoomScaleNormal="70" workbookViewId="0"/>
  </sheetViews>
  <sheetFormatPr defaultColWidth="9" defaultRowHeight="13" x14ac:dyDescent="0.2"/>
  <cols>
    <col min="1" max="1" width="3" style="190" customWidth="1"/>
    <col min="2" max="2" width="6.08984375" style="235" customWidth="1"/>
    <col min="3" max="3" width="10.26953125" style="235" customWidth="1"/>
    <col min="4" max="4" width="7.6328125" style="235" customWidth="1"/>
    <col min="5" max="5" width="5.6328125" style="235" customWidth="1"/>
    <col min="6" max="6" width="8.26953125" style="235" customWidth="1"/>
    <col min="7" max="7" width="16.6328125" style="190" customWidth="1"/>
    <col min="8" max="8" width="7.6328125" style="190" customWidth="1"/>
    <col min="9" max="9" width="6" style="292" customWidth="1"/>
    <col min="10" max="10" width="6.08984375" style="292" customWidth="1"/>
    <col min="11" max="12" width="8.6328125" style="293" customWidth="1"/>
    <col min="13" max="14" width="19.90625" style="293" customWidth="1"/>
    <col min="15" max="15" width="7.26953125" style="294" customWidth="1"/>
    <col min="16" max="16" width="9.36328125" style="190" customWidth="1"/>
    <col min="17" max="17" width="21.26953125" style="190" customWidth="1"/>
    <col min="18" max="18" width="5.6328125" style="190" customWidth="1"/>
    <col min="19" max="19" width="9" style="190" customWidth="1"/>
    <col min="20" max="20" width="9.81640625" style="190" customWidth="1"/>
    <col min="21" max="26" width="12.6328125" style="190" customWidth="1"/>
    <col min="27" max="27" width="3.6328125" style="190" customWidth="1"/>
    <col min="28" max="28" width="10.6328125" style="190" customWidth="1"/>
    <col min="29" max="30" width="3.6328125" style="190" customWidth="1"/>
    <col min="31" max="31" width="4.08984375" style="190" customWidth="1"/>
    <col min="32" max="36" width="3.6328125" style="190" customWidth="1"/>
    <col min="37" max="37" width="8.7265625" style="190" customWidth="1"/>
    <col min="38" max="38" width="10.6328125" style="190" customWidth="1"/>
    <col min="39" max="39" width="2.6328125" style="190" customWidth="1"/>
    <col min="40" max="42" width="5.6328125" style="190" customWidth="1"/>
    <col min="43" max="43" width="18" style="190" customWidth="1"/>
    <col min="44" max="44" width="7.453125" style="190" customWidth="1"/>
    <col min="45" max="45" width="5.6328125" style="190" customWidth="1"/>
    <col min="46" max="46" width="9.26953125" style="190" customWidth="1"/>
    <col min="47" max="47" width="22" style="190" customWidth="1"/>
    <col min="48" max="49" width="10.7265625" style="190" customWidth="1"/>
    <col min="50" max="50" width="10.36328125" style="190" customWidth="1"/>
    <col min="51" max="79" width="5.6328125" style="190" customWidth="1"/>
    <col min="80" max="16384" width="9" style="190"/>
  </cols>
  <sheetData>
    <row r="1" spans="2:50" ht="18" customHeight="1" x14ac:dyDescent="0.2">
      <c r="X1" s="512"/>
      <c r="Y1" s="512"/>
      <c r="Z1" s="512"/>
    </row>
    <row r="2" spans="2:50" ht="42" thickBot="1" x14ac:dyDescent="0.25">
      <c r="B2" s="295" t="s">
        <v>552</v>
      </c>
      <c r="C2" s="190"/>
      <c r="M2" s="299"/>
      <c r="Q2" s="296"/>
      <c r="R2" s="297" t="s">
        <v>538</v>
      </c>
      <c r="S2" s="298"/>
      <c r="X2" s="513" t="s">
        <v>193</v>
      </c>
      <c r="Y2" s="513"/>
      <c r="Z2" s="513"/>
      <c r="AA2" s="300"/>
      <c r="AM2" s="235"/>
      <c r="AT2" s="235"/>
      <c r="AU2" s="235"/>
      <c r="AV2" s="235"/>
      <c r="AW2" s="235"/>
      <c r="AX2" s="235"/>
    </row>
    <row r="3" spans="2:50" ht="27" customHeight="1" thickBot="1" x14ac:dyDescent="0.25">
      <c r="B3" s="190"/>
      <c r="C3" s="190"/>
      <c r="D3" s="190"/>
      <c r="E3" s="190"/>
      <c r="F3" s="190"/>
      <c r="I3" s="190"/>
      <c r="J3" s="190"/>
      <c r="K3" s="190"/>
      <c r="L3" s="190"/>
      <c r="M3" s="190"/>
      <c r="N3" s="190"/>
      <c r="O3" s="190"/>
      <c r="T3" s="298"/>
      <c r="X3" s="301" t="s">
        <v>503</v>
      </c>
      <c r="Y3" s="514" t="s">
        <v>504</v>
      </c>
      <c r="Z3" s="515"/>
      <c r="AR3" s="235"/>
      <c r="AS3" s="235"/>
      <c r="AT3" s="235"/>
      <c r="AU3" s="235"/>
      <c r="AV3" s="235"/>
    </row>
    <row r="4" spans="2:50" ht="21" customHeight="1" x14ac:dyDescent="0.2">
      <c r="B4" s="516" t="s">
        <v>505</v>
      </c>
      <c r="C4" s="517"/>
      <c r="D4" s="518"/>
      <c r="E4" s="302" t="s">
        <v>506</v>
      </c>
      <c r="F4" s="303"/>
      <c r="G4" s="303"/>
      <c r="H4" s="303"/>
      <c r="I4" s="303"/>
      <c r="J4" s="303"/>
      <c r="K4" s="304"/>
      <c r="L4" s="519" t="s">
        <v>0</v>
      </c>
      <c r="M4" s="520"/>
      <c r="N4" s="520"/>
      <c r="O4" s="305"/>
      <c r="P4" s="302"/>
      <c r="Q4" s="306"/>
      <c r="R4" s="306"/>
      <c r="S4" s="521" t="s">
        <v>507</v>
      </c>
      <c r="T4" s="522"/>
      <c r="U4" s="516" t="s">
        <v>508</v>
      </c>
      <c r="V4" s="525"/>
      <c r="W4" s="302" t="s">
        <v>509</v>
      </c>
      <c r="X4" s="307"/>
      <c r="Y4" s="307"/>
      <c r="Z4" s="308"/>
      <c r="AB4" s="309" t="s">
        <v>510</v>
      </c>
      <c r="AK4" s="235"/>
      <c r="AL4" s="235"/>
    </row>
    <row r="5" spans="2:50" ht="21" customHeight="1" x14ac:dyDescent="0.2">
      <c r="B5" s="526" t="s">
        <v>511</v>
      </c>
      <c r="C5" s="527"/>
      <c r="D5" s="527"/>
      <c r="E5" s="527"/>
      <c r="F5" s="527"/>
      <c r="G5" s="527"/>
      <c r="H5" s="527"/>
      <c r="I5" s="527"/>
      <c r="J5" s="527"/>
      <c r="K5" s="528"/>
      <c r="L5" s="532" t="s">
        <v>512</v>
      </c>
      <c r="M5" s="533"/>
      <c r="N5" s="533"/>
      <c r="O5" s="533"/>
      <c r="P5" s="533"/>
      <c r="Q5" s="533"/>
      <c r="R5" s="534"/>
      <c r="S5" s="523"/>
      <c r="T5" s="524"/>
      <c r="U5" s="538" t="s">
        <v>513</v>
      </c>
      <c r="V5" s="451"/>
      <c r="W5" s="451"/>
      <c r="X5" s="451"/>
      <c r="Y5" s="451"/>
      <c r="Z5" s="310"/>
      <c r="AK5" s="235"/>
      <c r="AL5" s="235"/>
    </row>
    <row r="6" spans="2:50" ht="21" customHeight="1" x14ac:dyDescent="0.2">
      <c r="B6" s="529"/>
      <c r="C6" s="530"/>
      <c r="D6" s="530"/>
      <c r="E6" s="530"/>
      <c r="F6" s="530"/>
      <c r="G6" s="530"/>
      <c r="H6" s="530"/>
      <c r="I6" s="530"/>
      <c r="J6" s="530"/>
      <c r="K6" s="531"/>
      <c r="L6" s="535"/>
      <c r="M6" s="536"/>
      <c r="N6" s="536"/>
      <c r="O6" s="536"/>
      <c r="P6" s="536"/>
      <c r="Q6" s="536"/>
      <c r="R6" s="537"/>
      <c r="S6" s="541">
        <v>6</v>
      </c>
      <c r="T6" s="542"/>
      <c r="U6" s="539"/>
      <c r="V6" s="540"/>
      <c r="W6" s="540"/>
      <c r="X6" s="540"/>
      <c r="Y6" s="540"/>
      <c r="Z6" s="311"/>
      <c r="AK6" s="235"/>
      <c r="AL6" s="235"/>
    </row>
    <row r="7" spans="2:50" ht="21" customHeight="1" x14ac:dyDescent="0.2">
      <c r="B7" s="547" t="s">
        <v>514</v>
      </c>
      <c r="C7" s="548"/>
      <c r="D7" s="549"/>
      <c r="E7" s="550" t="s">
        <v>515</v>
      </c>
      <c r="F7" s="550"/>
      <c r="G7" s="550"/>
      <c r="H7" s="550"/>
      <c r="I7" s="550"/>
      <c r="J7" s="550"/>
      <c r="K7" s="551"/>
      <c r="L7" s="554" t="s">
        <v>1</v>
      </c>
      <c r="M7" s="555"/>
      <c r="N7" s="555"/>
      <c r="O7" s="312"/>
      <c r="P7" s="313"/>
      <c r="Q7" s="257"/>
      <c r="R7" s="257"/>
      <c r="S7" s="543"/>
      <c r="T7" s="544"/>
      <c r="U7" s="556" t="s">
        <v>516</v>
      </c>
      <c r="V7" s="557"/>
      <c r="W7" s="314"/>
      <c r="X7" s="314"/>
      <c r="Y7" s="315"/>
      <c r="Z7" s="316"/>
      <c r="AK7" s="235"/>
      <c r="AL7" s="235"/>
    </row>
    <row r="8" spans="2:50" ht="21" customHeight="1" x14ac:dyDescent="0.2">
      <c r="B8" s="317"/>
      <c r="C8" s="318"/>
      <c r="D8" s="318"/>
      <c r="E8" s="552"/>
      <c r="F8" s="552"/>
      <c r="G8" s="552"/>
      <c r="H8" s="552"/>
      <c r="I8" s="552"/>
      <c r="J8" s="552"/>
      <c r="K8" s="553"/>
      <c r="L8" s="480" t="s">
        <v>517</v>
      </c>
      <c r="M8" s="558"/>
      <c r="N8" s="558"/>
      <c r="O8" s="558"/>
      <c r="P8" s="558"/>
      <c r="Q8" s="558"/>
      <c r="R8" s="559"/>
      <c r="S8" s="543"/>
      <c r="T8" s="544"/>
      <c r="U8" s="480" t="s">
        <v>518</v>
      </c>
      <c r="V8" s="451"/>
      <c r="W8" s="451"/>
      <c r="X8" s="451"/>
      <c r="Y8" s="451"/>
      <c r="Z8" s="319"/>
      <c r="AK8" s="235"/>
      <c r="AL8" s="235"/>
    </row>
    <row r="9" spans="2:50" ht="21" customHeight="1" thickBot="1" x14ac:dyDescent="0.25">
      <c r="B9" s="483" t="s">
        <v>519</v>
      </c>
      <c r="C9" s="484"/>
      <c r="D9" s="485"/>
      <c r="E9" s="486" t="s">
        <v>520</v>
      </c>
      <c r="F9" s="487"/>
      <c r="G9" s="487"/>
      <c r="H9" s="487"/>
      <c r="I9" s="487"/>
      <c r="J9" s="487"/>
      <c r="K9" s="488"/>
      <c r="L9" s="560"/>
      <c r="M9" s="561"/>
      <c r="N9" s="561"/>
      <c r="O9" s="561"/>
      <c r="P9" s="561"/>
      <c r="Q9" s="561"/>
      <c r="R9" s="562"/>
      <c r="S9" s="545"/>
      <c r="T9" s="546"/>
      <c r="U9" s="481"/>
      <c r="V9" s="482"/>
      <c r="W9" s="482"/>
      <c r="X9" s="482"/>
      <c r="Y9" s="482"/>
      <c r="Z9" s="320"/>
      <c r="AK9" s="235"/>
      <c r="AL9" s="235"/>
    </row>
    <row r="10" spans="2:50" ht="13.5" thickBot="1" x14ac:dyDescent="0.25">
      <c r="I10" s="490"/>
      <c r="J10" s="490"/>
      <c r="AT10" s="235"/>
      <c r="AU10" s="235"/>
      <c r="AV10" s="235"/>
      <c r="AW10" s="235"/>
      <c r="AX10" s="235"/>
    </row>
    <row r="11" spans="2:50" ht="21" customHeight="1" x14ac:dyDescent="0.2">
      <c r="B11" s="321"/>
      <c r="C11" s="322"/>
      <c r="D11" s="322"/>
      <c r="E11" s="323"/>
      <c r="F11" s="322"/>
      <c r="G11" s="324"/>
      <c r="H11" s="324"/>
      <c r="I11" s="325"/>
      <c r="J11" s="326"/>
      <c r="K11" s="327"/>
      <c r="L11" s="491" t="s">
        <v>28</v>
      </c>
      <c r="M11" s="467" t="s">
        <v>94</v>
      </c>
      <c r="N11" s="493"/>
      <c r="O11" s="495" t="s">
        <v>549</v>
      </c>
      <c r="P11" s="467" t="s">
        <v>131</v>
      </c>
      <c r="Q11" s="468"/>
      <c r="R11" s="468"/>
      <c r="S11" s="468"/>
      <c r="T11" s="471" t="s">
        <v>550</v>
      </c>
      <c r="U11" s="504" t="s">
        <v>539</v>
      </c>
      <c r="V11" s="505"/>
      <c r="W11" s="508" t="s">
        <v>540</v>
      </c>
      <c r="X11" s="509"/>
      <c r="Y11" s="461" t="s">
        <v>124</v>
      </c>
      <c r="Z11" s="464" t="s">
        <v>125</v>
      </c>
      <c r="AA11" s="328"/>
      <c r="AH11" s="235"/>
      <c r="AI11" s="235"/>
      <c r="AJ11" s="235"/>
      <c r="AK11" s="235"/>
      <c r="AL11" s="235"/>
    </row>
    <row r="12" spans="2:50" s="330" customFormat="1" ht="33" customHeight="1" x14ac:dyDescent="0.2">
      <c r="B12" s="498" t="s">
        <v>16</v>
      </c>
      <c r="C12" s="437" t="s">
        <v>12</v>
      </c>
      <c r="D12" s="437" t="s">
        <v>13</v>
      </c>
      <c r="E12" s="500" t="s">
        <v>2</v>
      </c>
      <c r="F12" s="437" t="s">
        <v>23</v>
      </c>
      <c r="G12" s="489" t="s">
        <v>27</v>
      </c>
      <c r="H12" s="436" t="s">
        <v>14</v>
      </c>
      <c r="I12" s="438" t="s">
        <v>6</v>
      </c>
      <c r="J12" s="439"/>
      <c r="K12" s="440"/>
      <c r="L12" s="492"/>
      <c r="M12" s="446"/>
      <c r="N12" s="494"/>
      <c r="O12" s="496"/>
      <c r="P12" s="469"/>
      <c r="Q12" s="470"/>
      <c r="R12" s="470"/>
      <c r="S12" s="470"/>
      <c r="T12" s="472"/>
      <c r="U12" s="506"/>
      <c r="V12" s="507"/>
      <c r="W12" s="510"/>
      <c r="X12" s="511"/>
      <c r="Y12" s="462"/>
      <c r="Z12" s="465"/>
      <c r="AA12" s="329"/>
      <c r="AE12" s="190"/>
      <c r="AF12" s="190"/>
      <c r="AH12" s="235"/>
      <c r="AI12" s="235"/>
      <c r="AJ12" s="235"/>
      <c r="AK12" s="235"/>
      <c r="AL12" s="235"/>
    </row>
    <row r="13" spans="2:50" s="330" customFormat="1" ht="33" customHeight="1" x14ac:dyDescent="0.2">
      <c r="B13" s="499"/>
      <c r="C13" s="437"/>
      <c r="D13" s="437"/>
      <c r="E13" s="500"/>
      <c r="F13" s="437"/>
      <c r="G13" s="489"/>
      <c r="H13" s="437"/>
      <c r="I13" s="441" t="s">
        <v>26</v>
      </c>
      <c r="J13" s="442"/>
      <c r="K13" s="442"/>
      <c r="L13" s="492"/>
      <c r="M13" s="444" t="s">
        <v>5</v>
      </c>
      <c r="N13" s="445"/>
      <c r="O13" s="496"/>
      <c r="P13" s="450" t="s">
        <v>17</v>
      </c>
      <c r="Q13" s="452" t="s">
        <v>10</v>
      </c>
      <c r="R13" s="474" t="s">
        <v>133</v>
      </c>
      <c r="S13" s="477" t="s">
        <v>132</v>
      </c>
      <c r="T13" s="472"/>
      <c r="U13" s="506"/>
      <c r="V13" s="507"/>
      <c r="W13" s="510"/>
      <c r="X13" s="511"/>
      <c r="Y13" s="462"/>
      <c r="Z13" s="465"/>
      <c r="AA13" s="329"/>
      <c r="AE13" s="190"/>
      <c r="AF13" s="190"/>
      <c r="AH13" s="235"/>
      <c r="AI13" s="235"/>
      <c r="AJ13" s="235"/>
      <c r="AK13" s="235"/>
      <c r="AL13" s="235"/>
    </row>
    <row r="14" spans="2:50" s="330" customFormat="1" ht="33" customHeight="1" x14ac:dyDescent="0.2">
      <c r="B14" s="499"/>
      <c r="C14" s="437"/>
      <c r="D14" s="437"/>
      <c r="E14" s="500"/>
      <c r="F14" s="437"/>
      <c r="G14" s="489"/>
      <c r="H14" s="437"/>
      <c r="I14" s="443"/>
      <c r="J14" s="442"/>
      <c r="K14" s="442"/>
      <c r="L14" s="455" t="s">
        <v>123</v>
      </c>
      <c r="M14" s="446"/>
      <c r="N14" s="447"/>
      <c r="O14" s="496"/>
      <c r="P14" s="451"/>
      <c r="Q14" s="453"/>
      <c r="R14" s="475"/>
      <c r="S14" s="478"/>
      <c r="T14" s="472"/>
      <c r="U14" s="506"/>
      <c r="V14" s="507"/>
      <c r="W14" s="510"/>
      <c r="X14" s="511"/>
      <c r="Y14" s="462"/>
      <c r="Z14" s="465"/>
      <c r="AA14" s="329"/>
      <c r="AE14" s="190"/>
      <c r="AF14" s="190"/>
      <c r="AH14" s="235"/>
      <c r="AI14" s="235"/>
      <c r="AJ14" s="235"/>
      <c r="AK14" s="235"/>
      <c r="AL14" s="235"/>
    </row>
    <row r="15" spans="2:50" s="330" customFormat="1" ht="33" customHeight="1" x14ac:dyDescent="0.2">
      <c r="B15" s="499"/>
      <c r="C15" s="437"/>
      <c r="D15" s="437"/>
      <c r="E15" s="500"/>
      <c r="F15" s="437"/>
      <c r="G15" s="489"/>
      <c r="H15" s="437"/>
      <c r="I15" s="457" t="s">
        <v>21</v>
      </c>
      <c r="J15" s="459" t="s">
        <v>22</v>
      </c>
      <c r="K15" s="503" t="s">
        <v>126</v>
      </c>
      <c r="L15" s="455"/>
      <c r="M15" s="446"/>
      <c r="N15" s="447"/>
      <c r="O15" s="496"/>
      <c r="P15" s="451"/>
      <c r="Q15" s="453"/>
      <c r="R15" s="475"/>
      <c r="S15" s="478"/>
      <c r="T15" s="472"/>
      <c r="U15" s="331"/>
      <c r="V15" s="426" t="s">
        <v>7</v>
      </c>
      <c r="W15" s="331"/>
      <c r="X15" s="428" t="s">
        <v>7</v>
      </c>
      <c r="Y15" s="462"/>
      <c r="Z15" s="465"/>
      <c r="AA15" s="329"/>
      <c r="AE15" s="190"/>
      <c r="AF15" s="190"/>
      <c r="AG15" s="190"/>
      <c r="AH15" s="235"/>
      <c r="AI15" s="235"/>
      <c r="AJ15" s="235"/>
      <c r="AK15" s="235"/>
      <c r="AL15" s="235"/>
    </row>
    <row r="16" spans="2:50" s="330" customFormat="1" ht="33" customHeight="1" x14ac:dyDescent="0.2">
      <c r="B16" s="499"/>
      <c r="C16" s="437"/>
      <c r="D16" s="437"/>
      <c r="E16" s="501"/>
      <c r="F16" s="502"/>
      <c r="G16" s="489"/>
      <c r="H16" s="437"/>
      <c r="I16" s="458"/>
      <c r="J16" s="460"/>
      <c r="K16" s="443"/>
      <c r="L16" s="456"/>
      <c r="M16" s="448"/>
      <c r="N16" s="449"/>
      <c r="O16" s="497"/>
      <c r="P16" s="451"/>
      <c r="Q16" s="454"/>
      <c r="R16" s="476"/>
      <c r="S16" s="479"/>
      <c r="T16" s="473"/>
      <c r="U16" s="332"/>
      <c r="V16" s="427"/>
      <c r="W16" s="332"/>
      <c r="X16" s="429"/>
      <c r="Y16" s="463"/>
      <c r="Z16" s="466"/>
      <c r="AA16" s="329"/>
      <c r="AE16" s="190"/>
      <c r="AF16" s="190"/>
      <c r="AG16" s="190"/>
      <c r="AH16" s="235"/>
      <c r="AI16" s="235"/>
      <c r="AJ16" s="235"/>
      <c r="AK16" s="235"/>
      <c r="AL16" s="235"/>
    </row>
    <row r="17" spans="1:38" s="333" customFormat="1" ht="27" customHeight="1" thickBot="1" x14ac:dyDescent="0.25">
      <c r="B17" s="430" t="s">
        <v>128</v>
      </c>
      <c r="C17" s="431"/>
      <c r="D17" s="334" t="s">
        <v>122</v>
      </c>
      <c r="E17" s="335" t="s">
        <v>128</v>
      </c>
      <c r="F17" s="336" t="s">
        <v>128</v>
      </c>
      <c r="G17" s="337" t="s">
        <v>127</v>
      </c>
      <c r="H17" s="432" t="s">
        <v>15</v>
      </c>
      <c r="I17" s="433"/>
      <c r="J17" s="431"/>
      <c r="K17" s="338" t="s">
        <v>11</v>
      </c>
      <c r="L17" s="339" t="s">
        <v>128</v>
      </c>
      <c r="M17" s="434" t="s">
        <v>127</v>
      </c>
      <c r="N17" s="435"/>
      <c r="O17" s="340" t="s">
        <v>11</v>
      </c>
      <c r="P17" s="433" t="s">
        <v>127</v>
      </c>
      <c r="Q17" s="433"/>
      <c r="R17" s="433"/>
      <c r="S17" s="433"/>
      <c r="T17" s="341" t="s">
        <v>11</v>
      </c>
      <c r="U17" s="342" t="s">
        <v>190</v>
      </c>
      <c r="V17" s="343" t="s">
        <v>11</v>
      </c>
      <c r="W17" s="344" t="s">
        <v>190</v>
      </c>
      <c r="X17" s="345" t="s">
        <v>11</v>
      </c>
      <c r="Y17" s="346" t="s">
        <v>129</v>
      </c>
      <c r="Z17" s="347" t="s">
        <v>15</v>
      </c>
      <c r="AE17" s="190"/>
      <c r="AF17" s="190"/>
      <c r="AG17" s="190"/>
      <c r="AH17" s="235"/>
      <c r="AI17" s="235"/>
      <c r="AJ17" s="235"/>
      <c r="AK17" s="235"/>
      <c r="AL17" s="235"/>
    </row>
    <row r="18" spans="1:38" s="348" customFormat="1" ht="21" customHeight="1" thickTop="1" x14ac:dyDescent="0.2">
      <c r="A18" s="348">
        <v>1</v>
      </c>
      <c r="B18" s="349"/>
      <c r="C18" s="154"/>
      <c r="D18" s="124"/>
      <c r="E18" s="156"/>
      <c r="F18" s="350"/>
      <c r="G18" s="351"/>
      <c r="H18" s="352"/>
      <c r="I18" s="353"/>
      <c r="J18" s="354"/>
      <c r="K18" s="131">
        <f t="shared" ref="K18:K35" si="0">I18*J18/1000000</f>
        <v>0</v>
      </c>
      <c r="L18" s="132"/>
      <c r="M18" s="424"/>
      <c r="N18" s="425"/>
      <c r="O18" s="355" t="e">
        <f>VLOOKUP(M18,プルダウン項目!M27:N42,2,0)</f>
        <v>#N/A</v>
      </c>
      <c r="P18" s="356"/>
      <c r="Q18" s="357"/>
      <c r="R18" s="358"/>
      <c r="S18" s="359"/>
      <c r="T18" s="140" t="e">
        <f>作業シート!B18</f>
        <v>#N/A</v>
      </c>
      <c r="U18" s="141" t="str">
        <f>IF(L18="仕様",作業シート!C18," ")</f>
        <v xml:space="preserve"> </v>
      </c>
      <c r="V18" s="142" t="e">
        <f>VLOOKUP(L18,プルダウン項目!N6:O8,2,0)</f>
        <v>#N/A</v>
      </c>
      <c r="W18" s="143" t="str">
        <f>IF(L18="仕様",作業シート!D18," ")</f>
        <v xml:space="preserve"> </v>
      </c>
      <c r="X18" s="360" t="e">
        <f>VLOOKUP(L18,プルダウン項目!N$11:O$13,2,0)</f>
        <v>#N/A</v>
      </c>
      <c r="Y18" s="145"/>
      <c r="Z18" s="146"/>
      <c r="AE18" s="190"/>
      <c r="AF18" s="190"/>
      <c r="AG18" s="190"/>
      <c r="AH18" s="235"/>
      <c r="AI18" s="235"/>
      <c r="AJ18" s="235"/>
      <c r="AK18" s="235"/>
      <c r="AL18" s="235"/>
    </row>
    <row r="19" spans="1:38" s="348" customFormat="1" ht="21" customHeight="1" x14ac:dyDescent="0.2">
      <c r="A19" s="348">
        <v>2</v>
      </c>
      <c r="B19" s="349"/>
      <c r="C19" s="154"/>
      <c r="D19" s="124"/>
      <c r="E19" s="156"/>
      <c r="F19" s="350"/>
      <c r="G19" s="351"/>
      <c r="H19" s="361"/>
      <c r="I19" s="362"/>
      <c r="J19" s="363"/>
      <c r="K19" s="131">
        <f t="shared" si="0"/>
        <v>0</v>
      </c>
      <c r="L19" s="132"/>
      <c r="M19" s="410"/>
      <c r="N19" s="411"/>
      <c r="O19" s="355" t="e">
        <f>VLOOKUP(M19,プルダウン項目!M27:N42,2,0)</f>
        <v>#N/A</v>
      </c>
      <c r="P19" s="364"/>
      <c r="Q19" s="365"/>
      <c r="R19" s="366"/>
      <c r="S19" s="159"/>
      <c r="T19" s="140" t="e">
        <f>作業シート!B19</f>
        <v>#N/A</v>
      </c>
      <c r="U19" s="141" t="str">
        <f>IF(L19="仕様",作業シート!C19," ")</f>
        <v xml:space="preserve"> </v>
      </c>
      <c r="V19" s="367" t="e">
        <f>VLOOKUP(L19,プルダウン項目!N6:O8,2,0)</f>
        <v>#N/A</v>
      </c>
      <c r="W19" s="152" t="str">
        <f>IF(L19="仕様",作業シート!D19," ")</f>
        <v xml:space="preserve"> </v>
      </c>
      <c r="X19" s="368" t="e">
        <f>VLOOKUP(L19,プルダウン項目!N$11:O$13,2,0)</f>
        <v>#N/A</v>
      </c>
      <c r="Y19" s="145"/>
      <c r="Z19" s="146"/>
      <c r="AE19" s="190"/>
      <c r="AH19" s="235"/>
      <c r="AI19" s="235"/>
      <c r="AJ19" s="235"/>
      <c r="AK19" s="235"/>
      <c r="AL19" s="235"/>
    </row>
    <row r="20" spans="1:38" s="348" customFormat="1" ht="21" customHeight="1" x14ac:dyDescent="0.2">
      <c r="A20" s="348">
        <v>3</v>
      </c>
      <c r="B20" s="349"/>
      <c r="C20" s="154"/>
      <c r="D20" s="124"/>
      <c r="E20" s="156"/>
      <c r="F20" s="350"/>
      <c r="G20" s="351"/>
      <c r="H20" s="361"/>
      <c r="I20" s="362"/>
      <c r="J20" s="363"/>
      <c r="K20" s="131">
        <f t="shared" si="0"/>
        <v>0</v>
      </c>
      <c r="L20" s="132"/>
      <c r="M20" s="410"/>
      <c r="N20" s="411"/>
      <c r="O20" s="135" t="e">
        <f>VLOOKUP(M20,プルダウン項目!M27:N42,2,0)</f>
        <v>#N/A</v>
      </c>
      <c r="P20" s="364"/>
      <c r="Q20" s="365"/>
      <c r="R20" s="366"/>
      <c r="S20" s="159"/>
      <c r="T20" s="140" t="e">
        <f>作業シート!B20</f>
        <v>#N/A</v>
      </c>
      <c r="U20" s="141" t="str">
        <f>IF(L20="仕様",作業シート!C20," ")</f>
        <v xml:space="preserve"> </v>
      </c>
      <c r="V20" s="367" t="e">
        <f>VLOOKUP(L20,プルダウン項目!N6:O8,2,0)</f>
        <v>#N/A</v>
      </c>
      <c r="W20" s="152" t="str">
        <f>IF(L20="仕様",作業シート!D20," ")</f>
        <v xml:space="preserve"> </v>
      </c>
      <c r="X20" s="369" t="e">
        <f>VLOOKUP(L20,プルダウン項目!N$11:O$13,2,0)</f>
        <v>#N/A</v>
      </c>
      <c r="Y20" s="145"/>
      <c r="Z20" s="146"/>
      <c r="AE20" s="190"/>
      <c r="AH20" s="235"/>
      <c r="AI20" s="235"/>
      <c r="AJ20" s="235"/>
      <c r="AK20" s="235"/>
      <c r="AL20" s="235"/>
    </row>
    <row r="21" spans="1:38" s="348" customFormat="1" ht="21" customHeight="1" x14ac:dyDescent="0.2">
      <c r="A21" s="348">
        <v>4</v>
      </c>
      <c r="B21" s="349"/>
      <c r="C21" s="154"/>
      <c r="D21" s="124"/>
      <c r="E21" s="156"/>
      <c r="F21" s="350"/>
      <c r="G21" s="351"/>
      <c r="H21" s="361"/>
      <c r="I21" s="362"/>
      <c r="J21" s="363"/>
      <c r="K21" s="131">
        <f t="shared" si="0"/>
        <v>0</v>
      </c>
      <c r="L21" s="132"/>
      <c r="M21" s="410"/>
      <c r="N21" s="411"/>
      <c r="O21" s="135" t="e">
        <f>VLOOKUP(M21,プルダウン項目!M27:N42,2,0)</f>
        <v>#N/A</v>
      </c>
      <c r="P21" s="364"/>
      <c r="Q21" s="365"/>
      <c r="R21" s="366"/>
      <c r="S21" s="159"/>
      <c r="T21" s="140" t="e">
        <f>作業シート!B21</f>
        <v>#N/A</v>
      </c>
      <c r="U21" s="141" t="str">
        <f>IF(L21="仕様",作業シート!C21," ")</f>
        <v xml:space="preserve"> </v>
      </c>
      <c r="V21" s="367" t="e">
        <f>VLOOKUP(L21,プルダウン項目!N6:O8,2,0)</f>
        <v>#N/A</v>
      </c>
      <c r="W21" s="152" t="str">
        <f>IF(L21="仕様",作業シート!D21," ")</f>
        <v xml:space="preserve"> </v>
      </c>
      <c r="X21" s="368" t="e">
        <f>VLOOKUP(L21,プルダウン項目!N$11:O$13,2,0)</f>
        <v>#N/A</v>
      </c>
      <c r="Y21" s="145"/>
      <c r="Z21" s="146"/>
      <c r="AE21" s="190"/>
      <c r="AH21" s="235"/>
      <c r="AI21" s="235"/>
      <c r="AJ21" s="235"/>
      <c r="AK21" s="235"/>
      <c r="AL21" s="235"/>
    </row>
    <row r="22" spans="1:38" s="348" customFormat="1" ht="21" customHeight="1" x14ac:dyDescent="0.2">
      <c r="A22" s="348">
        <v>5</v>
      </c>
      <c r="B22" s="349"/>
      <c r="C22" s="154"/>
      <c r="D22" s="124"/>
      <c r="E22" s="156"/>
      <c r="F22" s="350"/>
      <c r="G22" s="351"/>
      <c r="H22" s="352"/>
      <c r="I22" s="353"/>
      <c r="J22" s="354"/>
      <c r="K22" s="131">
        <f t="shared" si="0"/>
        <v>0</v>
      </c>
      <c r="L22" s="132"/>
      <c r="M22" s="410"/>
      <c r="N22" s="411"/>
      <c r="O22" s="135" t="e">
        <f>VLOOKUP(M22,プルダウン項目!M27:N42,2,0)</f>
        <v>#N/A</v>
      </c>
      <c r="P22" s="364"/>
      <c r="Q22" s="365"/>
      <c r="R22" s="366"/>
      <c r="S22" s="159"/>
      <c r="T22" s="140" t="e">
        <f>作業シート!B22</f>
        <v>#N/A</v>
      </c>
      <c r="U22" s="141" t="str">
        <f>IF(L22="仕様",作業シート!C22," ")</f>
        <v xml:space="preserve"> </v>
      </c>
      <c r="V22" s="367" t="e">
        <f>VLOOKUP(L22,プルダウン項目!N6:O8,2,0)</f>
        <v>#N/A</v>
      </c>
      <c r="W22" s="152" t="str">
        <f>IF(L22="仕様",作業シート!D22," ")</f>
        <v xml:space="preserve"> </v>
      </c>
      <c r="X22" s="368" t="e">
        <f>VLOOKUP(L22,プルダウン項目!N$11:O$13,2,0)</f>
        <v>#N/A</v>
      </c>
      <c r="Y22" s="145"/>
      <c r="Z22" s="146"/>
      <c r="AH22" s="235"/>
      <c r="AI22" s="235"/>
      <c r="AJ22" s="235"/>
      <c r="AK22" s="235"/>
      <c r="AL22" s="235"/>
    </row>
    <row r="23" spans="1:38" s="348" customFormat="1" ht="21" customHeight="1" x14ac:dyDescent="0.2">
      <c r="A23" s="348">
        <v>6</v>
      </c>
      <c r="B23" s="349"/>
      <c r="C23" s="154"/>
      <c r="D23" s="124"/>
      <c r="E23" s="156"/>
      <c r="F23" s="350"/>
      <c r="G23" s="351"/>
      <c r="H23" s="361"/>
      <c r="I23" s="362"/>
      <c r="J23" s="363"/>
      <c r="K23" s="131">
        <f t="shared" si="0"/>
        <v>0</v>
      </c>
      <c r="L23" s="132"/>
      <c r="M23" s="410"/>
      <c r="N23" s="411"/>
      <c r="O23" s="135" t="e">
        <f>VLOOKUP(M23,プルダウン項目!M27:N42,2,0)</f>
        <v>#N/A</v>
      </c>
      <c r="P23" s="364"/>
      <c r="Q23" s="365"/>
      <c r="R23" s="366"/>
      <c r="S23" s="159"/>
      <c r="T23" s="140" t="e">
        <f>作業シート!B23</f>
        <v>#N/A</v>
      </c>
      <c r="U23" s="141" t="str">
        <f>IF(L23="仕様",作業シート!C23," ")</f>
        <v xml:space="preserve"> </v>
      </c>
      <c r="V23" s="367" t="e">
        <f>VLOOKUP(L23,プルダウン項目!N6:O8,2,0)</f>
        <v>#N/A</v>
      </c>
      <c r="W23" s="152" t="str">
        <f>IF(L23="仕様",作業シート!D23," ")</f>
        <v xml:space="preserve"> </v>
      </c>
      <c r="X23" s="368" t="e">
        <f>VLOOKUP(L23,プルダウン項目!N$11:O$13,2,0)</f>
        <v>#N/A</v>
      </c>
      <c r="Y23" s="145"/>
      <c r="Z23" s="146"/>
      <c r="AH23" s="235"/>
      <c r="AI23" s="235"/>
      <c r="AJ23" s="235"/>
      <c r="AK23" s="235"/>
      <c r="AL23" s="235"/>
    </row>
    <row r="24" spans="1:38" s="348" customFormat="1" ht="21" customHeight="1" x14ac:dyDescent="0.2">
      <c r="A24" s="348">
        <v>7</v>
      </c>
      <c r="B24" s="349"/>
      <c r="C24" s="154"/>
      <c r="D24" s="124"/>
      <c r="E24" s="156"/>
      <c r="F24" s="350"/>
      <c r="G24" s="351"/>
      <c r="H24" s="361"/>
      <c r="I24" s="362"/>
      <c r="J24" s="363"/>
      <c r="K24" s="131">
        <f t="shared" si="0"/>
        <v>0</v>
      </c>
      <c r="L24" s="132"/>
      <c r="M24" s="410"/>
      <c r="N24" s="411"/>
      <c r="O24" s="135" t="e">
        <f>VLOOKUP(M24,プルダウン項目!M27:N42,2,0)</f>
        <v>#N/A</v>
      </c>
      <c r="P24" s="364"/>
      <c r="Q24" s="365"/>
      <c r="R24" s="366"/>
      <c r="S24" s="159"/>
      <c r="T24" s="140" t="e">
        <f>作業シート!B24</f>
        <v>#N/A</v>
      </c>
      <c r="U24" s="141" t="str">
        <f>IF(L24="仕様",作業シート!C24," ")</f>
        <v xml:space="preserve"> </v>
      </c>
      <c r="V24" s="367" t="e">
        <f>VLOOKUP(L24,プルダウン項目!N6:O8,2,0)</f>
        <v>#N/A</v>
      </c>
      <c r="W24" s="152" t="str">
        <f>IF(L24="仕様",作業シート!D24," ")</f>
        <v xml:space="preserve"> </v>
      </c>
      <c r="X24" s="368" t="e">
        <f>VLOOKUP(L24,プルダウン項目!N$11:O$13,2,0)</f>
        <v>#N/A</v>
      </c>
      <c r="Y24" s="145"/>
      <c r="Z24" s="146"/>
      <c r="AH24" s="235"/>
      <c r="AI24" s="235"/>
      <c r="AJ24" s="235"/>
      <c r="AK24" s="235"/>
      <c r="AL24" s="235"/>
    </row>
    <row r="25" spans="1:38" s="348" customFormat="1" ht="21" customHeight="1" x14ac:dyDescent="0.2">
      <c r="A25" s="348">
        <v>8</v>
      </c>
      <c r="B25" s="349"/>
      <c r="C25" s="154"/>
      <c r="D25" s="124"/>
      <c r="E25" s="156"/>
      <c r="F25" s="350"/>
      <c r="G25" s="351"/>
      <c r="H25" s="361"/>
      <c r="I25" s="362"/>
      <c r="J25" s="363"/>
      <c r="K25" s="131">
        <f t="shared" si="0"/>
        <v>0</v>
      </c>
      <c r="L25" s="132"/>
      <c r="M25" s="410"/>
      <c r="N25" s="411"/>
      <c r="O25" s="135" t="e">
        <f>VLOOKUP(M25,プルダウン項目!M27:N42,2,0)</f>
        <v>#N/A</v>
      </c>
      <c r="P25" s="364"/>
      <c r="Q25" s="365"/>
      <c r="R25" s="366"/>
      <c r="S25" s="159"/>
      <c r="T25" s="140" t="e">
        <f>作業シート!B25</f>
        <v>#N/A</v>
      </c>
      <c r="U25" s="141" t="str">
        <f>IF(L25="仕様",作業シート!C25," ")</f>
        <v xml:space="preserve"> </v>
      </c>
      <c r="V25" s="367" t="e">
        <f>VLOOKUP(L25,プルダウン項目!N6:O8,2,0)</f>
        <v>#N/A</v>
      </c>
      <c r="W25" s="152" t="str">
        <f>IF(L25="仕様",作業シート!D25," ")</f>
        <v xml:space="preserve"> </v>
      </c>
      <c r="X25" s="368" t="e">
        <f>VLOOKUP(L25,プルダウン項目!N$11:O$13,2,0)</f>
        <v>#N/A</v>
      </c>
      <c r="Y25" s="145"/>
      <c r="Z25" s="146"/>
      <c r="AH25" s="235"/>
      <c r="AI25" s="235"/>
      <c r="AJ25" s="235"/>
      <c r="AK25" s="235"/>
      <c r="AL25" s="235"/>
    </row>
    <row r="26" spans="1:38" s="348" customFormat="1" ht="21" customHeight="1" x14ac:dyDescent="0.2">
      <c r="A26" s="348">
        <v>9</v>
      </c>
      <c r="B26" s="349"/>
      <c r="C26" s="154"/>
      <c r="D26" s="124"/>
      <c r="E26" s="156"/>
      <c r="F26" s="350"/>
      <c r="G26" s="351"/>
      <c r="H26" s="361"/>
      <c r="I26" s="362"/>
      <c r="J26" s="363"/>
      <c r="K26" s="131">
        <f t="shared" si="0"/>
        <v>0</v>
      </c>
      <c r="L26" s="132"/>
      <c r="M26" s="410"/>
      <c r="N26" s="411"/>
      <c r="O26" s="135" t="e">
        <f>VLOOKUP(M26,プルダウン項目!M27:N42,2,0)</f>
        <v>#N/A</v>
      </c>
      <c r="P26" s="364"/>
      <c r="Q26" s="365"/>
      <c r="R26" s="366"/>
      <c r="S26" s="159"/>
      <c r="T26" s="140" t="e">
        <f>作業シート!B26</f>
        <v>#N/A</v>
      </c>
      <c r="U26" s="141" t="str">
        <f>IF(L26="仕様",作業シート!C26," ")</f>
        <v xml:space="preserve"> </v>
      </c>
      <c r="V26" s="367" t="e">
        <f>VLOOKUP(L26,プルダウン項目!N6:O8,2,0)</f>
        <v>#N/A</v>
      </c>
      <c r="W26" s="152" t="str">
        <f>IF(L26="仕様",作業シート!D26," ")</f>
        <v xml:space="preserve"> </v>
      </c>
      <c r="X26" s="369" t="e">
        <f>VLOOKUP(L26,プルダウン項目!N$11:O$13,2,0)</f>
        <v>#N/A</v>
      </c>
      <c r="Y26" s="145"/>
      <c r="Z26" s="146"/>
      <c r="AH26" s="235"/>
      <c r="AI26" s="235"/>
      <c r="AJ26" s="235"/>
      <c r="AK26" s="235"/>
      <c r="AL26" s="235"/>
    </row>
    <row r="27" spans="1:38" s="348" customFormat="1" ht="21" customHeight="1" x14ac:dyDescent="0.2">
      <c r="A27" s="348">
        <v>10</v>
      </c>
      <c r="B27" s="349"/>
      <c r="C27" s="154"/>
      <c r="D27" s="124"/>
      <c r="E27" s="156"/>
      <c r="F27" s="350"/>
      <c r="G27" s="351"/>
      <c r="H27" s="361"/>
      <c r="I27" s="362"/>
      <c r="J27" s="363"/>
      <c r="K27" s="131">
        <f t="shared" si="0"/>
        <v>0</v>
      </c>
      <c r="L27" s="132"/>
      <c r="M27" s="410"/>
      <c r="N27" s="411"/>
      <c r="O27" s="135" t="e">
        <f>VLOOKUP(M27,プルダウン項目!M27:N42,2,0)</f>
        <v>#N/A</v>
      </c>
      <c r="P27" s="364"/>
      <c r="Q27" s="365"/>
      <c r="R27" s="366"/>
      <c r="S27" s="159"/>
      <c r="T27" s="140" t="e">
        <f>作業シート!B27</f>
        <v>#N/A</v>
      </c>
      <c r="U27" s="141" t="str">
        <f>IF(L27="仕様",作業シート!C27," ")</f>
        <v xml:space="preserve"> </v>
      </c>
      <c r="V27" s="367" t="e">
        <f>VLOOKUP(L27,プルダウン項目!N6:O8,2,0)</f>
        <v>#N/A</v>
      </c>
      <c r="W27" s="152" t="str">
        <f>IF(L27="仕様",作業シート!D27," ")</f>
        <v xml:space="preserve"> </v>
      </c>
      <c r="X27" s="368" t="e">
        <f>VLOOKUP(L27,プルダウン項目!N$11:O$13,2,0)</f>
        <v>#N/A</v>
      </c>
      <c r="Y27" s="145"/>
      <c r="Z27" s="146"/>
      <c r="AH27" s="235"/>
      <c r="AI27" s="235"/>
      <c r="AJ27" s="235"/>
      <c r="AK27" s="235"/>
      <c r="AL27" s="235"/>
    </row>
    <row r="28" spans="1:38" s="348" customFormat="1" ht="21" customHeight="1" x14ac:dyDescent="0.2">
      <c r="A28" s="348">
        <v>11</v>
      </c>
      <c r="B28" s="349"/>
      <c r="C28" s="154"/>
      <c r="D28" s="124"/>
      <c r="E28" s="156"/>
      <c r="F28" s="350"/>
      <c r="G28" s="351"/>
      <c r="H28" s="361"/>
      <c r="I28" s="362"/>
      <c r="J28" s="363"/>
      <c r="K28" s="131">
        <f t="shared" si="0"/>
        <v>0</v>
      </c>
      <c r="L28" s="132"/>
      <c r="M28" s="410"/>
      <c r="N28" s="411"/>
      <c r="O28" s="135" t="e">
        <f>VLOOKUP(M28,プルダウン項目!M27:N42,2,0)</f>
        <v>#N/A</v>
      </c>
      <c r="P28" s="364"/>
      <c r="Q28" s="365"/>
      <c r="R28" s="366"/>
      <c r="S28" s="159"/>
      <c r="T28" s="140" t="e">
        <f>作業シート!B28</f>
        <v>#N/A</v>
      </c>
      <c r="U28" s="141" t="str">
        <f>IF(L28="仕様",作業シート!C28," ")</f>
        <v xml:space="preserve"> </v>
      </c>
      <c r="V28" s="367" t="e">
        <f>VLOOKUP(L28,プルダウン項目!N6:O8,2,0)</f>
        <v>#N/A</v>
      </c>
      <c r="W28" s="152" t="str">
        <f>IF(L28="仕様",作業シート!D28," ")</f>
        <v xml:space="preserve"> </v>
      </c>
      <c r="X28" s="368" t="e">
        <f>VLOOKUP(L28,プルダウン項目!N$11:O$13,2,0)</f>
        <v>#N/A</v>
      </c>
      <c r="Y28" s="145"/>
      <c r="Z28" s="146"/>
      <c r="AH28" s="235"/>
      <c r="AI28" s="235"/>
      <c r="AJ28" s="235"/>
      <c r="AK28" s="235"/>
      <c r="AL28" s="235"/>
    </row>
    <row r="29" spans="1:38" s="348" customFormat="1" ht="21" customHeight="1" x14ac:dyDescent="0.2">
      <c r="A29" s="348">
        <v>12</v>
      </c>
      <c r="B29" s="349"/>
      <c r="C29" s="154"/>
      <c r="D29" s="124"/>
      <c r="E29" s="156"/>
      <c r="F29" s="350"/>
      <c r="G29" s="351"/>
      <c r="H29" s="361"/>
      <c r="I29" s="362"/>
      <c r="J29" s="363"/>
      <c r="K29" s="131">
        <f t="shared" si="0"/>
        <v>0</v>
      </c>
      <c r="L29" s="132"/>
      <c r="M29" s="410"/>
      <c r="N29" s="411"/>
      <c r="O29" s="135" t="e">
        <f>VLOOKUP(M29,プルダウン項目!M27:N42,2,0)</f>
        <v>#N/A</v>
      </c>
      <c r="P29" s="364"/>
      <c r="Q29" s="365"/>
      <c r="R29" s="366"/>
      <c r="S29" s="159"/>
      <c r="T29" s="140" t="e">
        <f>作業シート!B29</f>
        <v>#N/A</v>
      </c>
      <c r="U29" s="141" t="str">
        <f>IF(L29="仕様",作業シート!C29," ")</f>
        <v xml:space="preserve"> </v>
      </c>
      <c r="V29" s="367" t="e">
        <f>VLOOKUP(L29,プルダウン項目!N6:O8,2,0)</f>
        <v>#N/A</v>
      </c>
      <c r="W29" s="152" t="str">
        <f>IF(L29="仕様",作業シート!D29," ")</f>
        <v xml:space="preserve"> </v>
      </c>
      <c r="X29" s="368" t="e">
        <f>VLOOKUP(L29,プルダウン項目!N$11:O$13,2,0)</f>
        <v>#N/A</v>
      </c>
      <c r="Y29" s="145"/>
      <c r="Z29" s="146"/>
      <c r="AH29" s="235"/>
      <c r="AI29" s="235"/>
      <c r="AJ29" s="235"/>
      <c r="AK29" s="235"/>
      <c r="AL29" s="235"/>
    </row>
    <row r="30" spans="1:38" s="348" customFormat="1" ht="21" customHeight="1" x14ac:dyDescent="0.2">
      <c r="A30" s="348">
        <v>13</v>
      </c>
      <c r="B30" s="349"/>
      <c r="C30" s="154"/>
      <c r="D30" s="124"/>
      <c r="E30" s="156"/>
      <c r="F30" s="350"/>
      <c r="G30" s="351"/>
      <c r="H30" s="361"/>
      <c r="I30" s="362"/>
      <c r="J30" s="363"/>
      <c r="K30" s="131">
        <f t="shared" si="0"/>
        <v>0</v>
      </c>
      <c r="L30" s="132"/>
      <c r="M30" s="410"/>
      <c r="N30" s="411"/>
      <c r="O30" s="135" t="e">
        <f>VLOOKUP(M30,プルダウン項目!M27:N42,2,0)</f>
        <v>#N/A</v>
      </c>
      <c r="P30" s="364"/>
      <c r="Q30" s="365"/>
      <c r="R30" s="366"/>
      <c r="S30" s="159"/>
      <c r="T30" s="140" t="e">
        <f>作業シート!B30</f>
        <v>#N/A</v>
      </c>
      <c r="U30" s="141" t="str">
        <f>IF(L30="仕様",作業シート!C30," ")</f>
        <v xml:space="preserve"> </v>
      </c>
      <c r="V30" s="367" t="e">
        <f>VLOOKUP(L30,プルダウン項目!N6:O8,2,0)</f>
        <v>#N/A</v>
      </c>
      <c r="W30" s="152" t="str">
        <f>IF(L30="仕様",作業シート!D30," ")</f>
        <v xml:space="preserve"> </v>
      </c>
      <c r="X30" s="368" t="e">
        <f>VLOOKUP(L30,プルダウン項目!N$11:O$13,2,0)</f>
        <v>#N/A</v>
      </c>
      <c r="Y30" s="145"/>
      <c r="Z30" s="146"/>
      <c r="AH30" s="235"/>
      <c r="AI30" s="235"/>
      <c r="AJ30" s="235"/>
      <c r="AK30" s="235"/>
      <c r="AL30" s="235"/>
    </row>
    <row r="31" spans="1:38" s="348" customFormat="1" ht="21" customHeight="1" x14ac:dyDescent="0.2">
      <c r="A31" s="348">
        <v>14</v>
      </c>
      <c r="B31" s="349"/>
      <c r="C31" s="154"/>
      <c r="D31" s="124"/>
      <c r="E31" s="156"/>
      <c r="F31" s="350"/>
      <c r="G31" s="351"/>
      <c r="H31" s="361"/>
      <c r="I31" s="362"/>
      <c r="J31" s="363"/>
      <c r="K31" s="131">
        <f t="shared" si="0"/>
        <v>0</v>
      </c>
      <c r="L31" s="132"/>
      <c r="M31" s="410"/>
      <c r="N31" s="411"/>
      <c r="O31" s="135" t="e">
        <f>VLOOKUP(M31,プルダウン項目!M27:N42,2,0)</f>
        <v>#N/A</v>
      </c>
      <c r="P31" s="364"/>
      <c r="Q31" s="365"/>
      <c r="R31" s="366"/>
      <c r="S31" s="159"/>
      <c r="T31" s="140" t="e">
        <f>作業シート!B31</f>
        <v>#N/A</v>
      </c>
      <c r="U31" s="141" t="str">
        <f>IF(L31="仕様",作業シート!C31," ")</f>
        <v xml:space="preserve"> </v>
      </c>
      <c r="V31" s="367" t="e">
        <f>VLOOKUP(L31,プルダウン項目!N6:O8,2,0)</f>
        <v>#N/A</v>
      </c>
      <c r="W31" s="152" t="str">
        <f>IF(L31="仕様",作業シート!D31," ")</f>
        <v xml:space="preserve"> </v>
      </c>
      <c r="X31" s="368" t="e">
        <f>VLOOKUP(L31,プルダウン項目!N$11:O$13,2,0)</f>
        <v>#N/A</v>
      </c>
      <c r="Y31" s="145"/>
      <c r="Z31" s="146"/>
      <c r="AH31" s="235"/>
      <c r="AI31" s="235"/>
      <c r="AJ31" s="235"/>
      <c r="AK31" s="235"/>
      <c r="AL31" s="235"/>
    </row>
    <row r="32" spans="1:38" s="348" customFormat="1" ht="21" customHeight="1" x14ac:dyDescent="0.2">
      <c r="A32" s="348">
        <v>15</v>
      </c>
      <c r="B32" s="349"/>
      <c r="C32" s="154"/>
      <c r="D32" s="124"/>
      <c r="E32" s="156"/>
      <c r="F32" s="350"/>
      <c r="G32" s="351"/>
      <c r="H32" s="361"/>
      <c r="I32" s="362"/>
      <c r="J32" s="363"/>
      <c r="K32" s="131">
        <f t="shared" si="0"/>
        <v>0</v>
      </c>
      <c r="L32" s="132"/>
      <c r="M32" s="410"/>
      <c r="N32" s="411"/>
      <c r="O32" s="135" t="e">
        <f>VLOOKUP(M32,プルダウン項目!M27:N42,2,0)</f>
        <v>#N/A</v>
      </c>
      <c r="P32" s="364"/>
      <c r="Q32" s="365"/>
      <c r="R32" s="366"/>
      <c r="S32" s="159"/>
      <c r="T32" s="140" t="e">
        <f>作業シート!B32</f>
        <v>#N/A</v>
      </c>
      <c r="U32" s="141" t="str">
        <f>IF(L32="仕様",作業シート!C32," ")</f>
        <v xml:space="preserve"> </v>
      </c>
      <c r="V32" s="367" t="e">
        <f>VLOOKUP(L32,プルダウン項目!N6:O8,2,0)</f>
        <v>#N/A</v>
      </c>
      <c r="W32" s="152" t="str">
        <f>IF(L32="仕様",作業シート!D32," ")</f>
        <v xml:space="preserve"> </v>
      </c>
      <c r="X32" s="368" t="e">
        <f>VLOOKUP(L32,プルダウン項目!N$11:O$13,2,0)</f>
        <v>#N/A</v>
      </c>
      <c r="Y32" s="145"/>
      <c r="Z32" s="146"/>
      <c r="AH32" s="235"/>
      <c r="AI32" s="235"/>
      <c r="AJ32" s="235"/>
      <c r="AK32" s="235"/>
      <c r="AL32" s="235"/>
    </row>
    <row r="33" spans="1:50" s="348" customFormat="1" ht="21" customHeight="1" x14ac:dyDescent="0.2">
      <c r="A33" s="348">
        <v>16</v>
      </c>
      <c r="B33" s="349"/>
      <c r="C33" s="154"/>
      <c r="D33" s="124"/>
      <c r="E33" s="156"/>
      <c r="F33" s="350"/>
      <c r="G33" s="351"/>
      <c r="H33" s="361"/>
      <c r="I33" s="362"/>
      <c r="J33" s="363"/>
      <c r="K33" s="131">
        <f t="shared" si="0"/>
        <v>0</v>
      </c>
      <c r="L33" s="132"/>
      <c r="M33" s="410"/>
      <c r="N33" s="411"/>
      <c r="O33" s="135" t="e">
        <f>VLOOKUP(M33,プルダウン項目!M27:N42,2,0)</f>
        <v>#N/A</v>
      </c>
      <c r="P33" s="364"/>
      <c r="Q33" s="365"/>
      <c r="R33" s="366"/>
      <c r="S33" s="159"/>
      <c r="T33" s="140" t="e">
        <f>作業シート!B33</f>
        <v>#N/A</v>
      </c>
      <c r="U33" s="141" t="str">
        <f>IF(L33="仕様",作業シート!C33," ")</f>
        <v xml:space="preserve"> </v>
      </c>
      <c r="V33" s="367" t="e">
        <f>VLOOKUP(L33,プルダウン項目!N6:O8,2,0)</f>
        <v>#N/A</v>
      </c>
      <c r="W33" s="152" t="str">
        <f>IF(L33="仕様",作業シート!D33," ")</f>
        <v xml:space="preserve"> </v>
      </c>
      <c r="X33" s="368" t="e">
        <f>VLOOKUP(L33,プルダウン項目!N$11:O$13,2,0)</f>
        <v>#N/A</v>
      </c>
      <c r="Y33" s="145"/>
      <c r="Z33" s="146"/>
      <c r="AH33" s="235"/>
      <c r="AI33" s="235"/>
      <c r="AJ33" s="235"/>
      <c r="AK33" s="235"/>
      <c r="AL33" s="235"/>
    </row>
    <row r="34" spans="1:50" s="348" customFormat="1" ht="21" customHeight="1" x14ac:dyDescent="0.2">
      <c r="A34" s="348">
        <v>17</v>
      </c>
      <c r="B34" s="349"/>
      <c r="C34" s="154"/>
      <c r="D34" s="124"/>
      <c r="E34" s="156"/>
      <c r="F34" s="350"/>
      <c r="G34" s="351"/>
      <c r="H34" s="361"/>
      <c r="I34" s="362"/>
      <c r="J34" s="363"/>
      <c r="K34" s="131">
        <f t="shared" si="0"/>
        <v>0</v>
      </c>
      <c r="L34" s="132"/>
      <c r="M34" s="410"/>
      <c r="N34" s="411"/>
      <c r="O34" s="135" t="e">
        <f>VLOOKUP(M34,プルダウン項目!M27:N42,2,0)</f>
        <v>#N/A</v>
      </c>
      <c r="P34" s="364"/>
      <c r="Q34" s="365"/>
      <c r="R34" s="366"/>
      <c r="S34" s="159"/>
      <c r="T34" s="140" t="e">
        <f>作業シート!B34</f>
        <v>#N/A</v>
      </c>
      <c r="U34" s="141" t="str">
        <f>IF(L34="仕様",作業シート!C34," ")</f>
        <v xml:space="preserve"> </v>
      </c>
      <c r="V34" s="367" t="e">
        <f>VLOOKUP(L34,プルダウン項目!N6:O8,2,0)</f>
        <v>#N/A</v>
      </c>
      <c r="W34" s="152" t="str">
        <f>IF(L34="仕様",作業シート!D34," ")</f>
        <v xml:space="preserve"> </v>
      </c>
      <c r="X34" s="368" t="e">
        <f>VLOOKUP(L34,プルダウン項目!N$11:O$13,2,0)</f>
        <v>#N/A</v>
      </c>
      <c r="Y34" s="145"/>
      <c r="Z34" s="146"/>
      <c r="AH34" s="235"/>
      <c r="AI34" s="235"/>
      <c r="AJ34" s="235"/>
      <c r="AK34" s="235"/>
      <c r="AL34" s="235"/>
    </row>
    <row r="35" spans="1:50" s="348" customFormat="1" ht="21" customHeight="1" x14ac:dyDescent="0.2">
      <c r="A35" s="348">
        <v>18</v>
      </c>
      <c r="B35" s="349"/>
      <c r="C35" s="154"/>
      <c r="D35" s="124"/>
      <c r="E35" s="156"/>
      <c r="F35" s="350"/>
      <c r="G35" s="351"/>
      <c r="H35" s="361"/>
      <c r="I35" s="362"/>
      <c r="J35" s="363"/>
      <c r="K35" s="131">
        <f t="shared" si="0"/>
        <v>0</v>
      </c>
      <c r="L35" s="132"/>
      <c r="M35" s="410"/>
      <c r="N35" s="411"/>
      <c r="O35" s="135" t="e">
        <f>VLOOKUP(M35,プルダウン項目!M27:N42,2,0)</f>
        <v>#N/A</v>
      </c>
      <c r="P35" s="364"/>
      <c r="Q35" s="365"/>
      <c r="R35" s="366"/>
      <c r="S35" s="159"/>
      <c r="T35" s="140" t="e">
        <f>作業シート!B35</f>
        <v>#N/A</v>
      </c>
      <c r="U35" s="141" t="str">
        <f>IF(L35="仕様",作業シート!C35," ")</f>
        <v xml:space="preserve"> </v>
      </c>
      <c r="V35" s="367" t="e">
        <f>VLOOKUP(L35,プルダウン項目!N6:O8,2,0)</f>
        <v>#N/A</v>
      </c>
      <c r="W35" s="152" t="str">
        <f>IF(L35="仕様",作業シート!D35," ")</f>
        <v xml:space="preserve"> </v>
      </c>
      <c r="X35" s="368" t="e">
        <f>VLOOKUP(L35,プルダウン項目!N$11:O$13,2,0)</f>
        <v>#N/A</v>
      </c>
      <c r="Y35" s="145"/>
      <c r="Z35" s="146"/>
      <c r="AH35" s="235"/>
      <c r="AI35" s="235"/>
      <c r="AJ35" s="235"/>
      <c r="AK35" s="235"/>
      <c r="AL35" s="235"/>
    </row>
    <row r="36" spans="1:50" s="348" customFormat="1" ht="21" customHeight="1" x14ac:dyDescent="0.2">
      <c r="A36" s="348">
        <v>19</v>
      </c>
      <c r="B36" s="349"/>
      <c r="C36" s="154"/>
      <c r="D36" s="124"/>
      <c r="E36" s="156"/>
      <c r="F36" s="350"/>
      <c r="G36" s="351"/>
      <c r="H36" s="361"/>
      <c r="I36" s="362"/>
      <c r="J36" s="363"/>
      <c r="K36" s="131">
        <f t="shared" ref="K36:K38" si="1">I36*J36/1000000</f>
        <v>0</v>
      </c>
      <c r="L36" s="132"/>
      <c r="M36" s="410"/>
      <c r="N36" s="411"/>
      <c r="O36" s="135" t="e">
        <f>VLOOKUP(M36,プルダウン項目!M27:N42,2,0)</f>
        <v>#N/A</v>
      </c>
      <c r="P36" s="364"/>
      <c r="Q36" s="365"/>
      <c r="R36" s="366"/>
      <c r="S36" s="159"/>
      <c r="T36" s="140" t="e">
        <f>作業シート!B36</f>
        <v>#N/A</v>
      </c>
      <c r="U36" s="141" t="str">
        <f>IF(L36="仕様",作業シート!C36," ")</f>
        <v xml:space="preserve"> </v>
      </c>
      <c r="V36" s="367" t="e">
        <f>VLOOKUP(L36,プルダウン項目!N6:O8,2,0)</f>
        <v>#N/A</v>
      </c>
      <c r="W36" s="152" t="str">
        <f>IF(L36="仕様",作業シート!D36," ")</f>
        <v xml:space="preserve"> </v>
      </c>
      <c r="X36" s="368" t="e">
        <f>VLOOKUP(L36,プルダウン項目!N$11:O$13,2,0)</f>
        <v>#N/A</v>
      </c>
      <c r="Y36" s="145"/>
      <c r="Z36" s="146"/>
      <c r="AH36" s="235"/>
      <c r="AI36" s="235"/>
      <c r="AJ36" s="235"/>
      <c r="AK36" s="235"/>
      <c r="AL36" s="235"/>
    </row>
    <row r="37" spans="1:50" s="348" customFormat="1" ht="21" customHeight="1" x14ac:dyDescent="0.2">
      <c r="A37" s="348">
        <v>20</v>
      </c>
      <c r="B37" s="349"/>
      <c r="C37" s="154"/>
      <c r="D37" s="124"/>
      <c r="E37" s="156"/>
      <c r="F37" s="350"/>
      <c r="G37" s="351"/>
      <c r="H37" s="361"/>
      <c r="I37" s="362"/>
      <c r="J37" s="363"/>
      <c r="K37" s="131">
        <f t="shared" si="1"/>
        <v>0</v>
      </c>
      <c r="L37" s="132"/>
      <c r="M37" s="410"/>
      <c r="N37" s="411"/>
      <c r="O37" s="135" t="e">
        <f>VLOOKUP(M37,プルダウン項目!M27:N42,2,0)</f>
        <v>#N/A</v>
      </c>
      <c r="P37" s="364"/>
      <c r="Q37" s="365"/>
      <c r="R37" s="366"/>
      <c r="S37" s="159"/>
      <c r="T37" s="140" t="e">
        <f>作業シート!B37</f>
        <v>#N/A</v>
      </c>
      <c r="U37" s="141" t="str">
        <f>IF(L37="仕様",作業シート!C37," ")</f>
        <v xml:space="preserve"> </v>
      </c>
      <c r="V37" s="367" t="e">
        <f>VLOOKUP(L37,プルダウン項目!N6:O8,2,0)</f>
        <v>#N/A</v>
      </c>
      <c r="W37" s="152" t="str">
        <f>IF(L37="仕様",作業シート!D37," ")</f>
        <v xml:space="preserve"> </v>
      </c>
      <c r="X37" s="368" t="e">
        <f>VLOOKUP(L37,プルダウン項目!N$11:O$13,2,0)</f>
        <v>#N/A</v>
      </c>
      <c r="Y37" s="145"/>
      <c r="Z37" s="146"/>
      <c r="AH37" s="235"/>
      <c r="AI37" s="235"/>
      <c r="AJ37" s="235"/>
      <c r="AK37" s="235"/>
      <c r="AL37" s="235"/>
    </row>
    <row r="38" spans="1:50" s="348" customFormat="1" ht="21" customHeight="1" thickBot="1" x14ac:dyDescent="0.25">
      <c r="A38" s="348">
        <v>21</v>
      </c>
      <c r="B38" s="349"/>
      <c r="C38" s="154"/>
      <c r="D38" s="124"/>
      <c r="E38" s="156"/>
      <c r="F38" s="350"/>
      <c r="G38" s="351"/>
      <c r="H38" s="361"/>
      <c r="I38" s="362"/>
      <c r="J38" s="363"/>
      <c r="K38" s="131">
        <f t="shared" si="1"/>
        <v>0</v>
      </c>
      <c r="L38" s="132"/>
      <c r="M38" s="412"/>
      <c r="N38" s="413"/>
      <c r="O38" s="135" t="e">
        <f>VLOOKUP(M38,プルダウン項目!M27:N42,2,0)</f>
        <v>#N/A</v>
      </c>
      <c r="P38" s="370"/>
      <c r="Q38" s="371"/>
      <c r="R38" s="372"/>
      <c r="S38" s="373"/>
      <c r="T38" s="140" t="e">
        <f>作業シート!B38</f>
        <v>#N/A</v>
      </c>
      <c r="U38" s="141" t="str">
        <f>IF(L38="仕様",作業シート!C38," ")</f>
        <v xml:space="preserve"> </v>
      </c>
      <c r="V38" s="367" t="e">
        <f>VLOOKUP(L38,プルダウン項目!N6:O8,2,0)</f>
        <v>#N/A</v>
      </c>
      <c r="W38" s="152" t="str">
        <f t="shared" ref="W38" si="2">IF(L38="仕様",VALUE_U_ETA_P(O38,T38,"DATA BASE","A","F","H3:H433")," ")</f>
        <v xml:space="preserve"> </v>
      </c>
      <c r="X38" s="368" t="e">
        <f>VLOOKUP(L38,プルダウン項目!N$11:O$13,2,0)</f>
        <v>#N/A</v>
      </c>
      <c r="Y38" s="145"/>
      <c r="Z38" s="146"/>
      <c r="AH38" s="235"/>
      <c r="AI38" s="235"/>
      <c r="AJ38" s="235"/>
      <c r="AK38" s="235"/>
      <c r="AL38" s="235"/>
    </row>
    <row r="39" spans="1:50" s="348" customFormat="1" ht="29" customHeight="1" thickTop="1" thickBot="1" x14ac:dyDescent="0.25">
      <c r="B39" s="414" t="s">
        <v>521</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6"/>
      <c r="AH39" s="235"/>
      <c r="AI39" s="235"/>
      <c r="AJ39" s="235"/>
      <c r="AK39" s="235"/>
      <c r="AL39" s="235"/>
    </row>
    <row r="40" spans="1:50" s="333" customFormat="1" ht="27" customHeight="1" thickTop="1" x14ac:dyDescent="0.2">
      <c r="B40" s="92" t="s">
        <v>399</v>
      </c>
      <c r="C40" s="98" t="s">
        <v>12</v>
      </c>
      <c r="D40" s="98" t="s">
        <v>400</v>
      </c>
      <c r="E40" s="91" t="s">
        <v>2</v>
      </c>
      <c r="F40" s="90" t="s">
        <v>401</v>
      </c>
      <c r="G40" s="89" t="s">
        <v>27</v>
      </c>
      <c r="H40" s="88" t="s">
        <v>402</v>
      </c>
      <c r="I40" s="87" t="s">
        <v>403</v>
      </c>
      <c r="J40" s="98" t="s">
        <v>404</v>
      </c>
      <c r="K40" s="94" t="s">
        <v>6</v>
      </c>
      <c r="L40" s="95" t="s">
        <v>28</v>
      </c>
      <c r="M40" s="96" t="s">
        <v>405</v>
      </c>
      <c r="N40" s="93" t="s">
        <v>406</v>
      </c>
      <c r="O40" s="97" t="s">
        <v>416</v>
      </c>
      <c r="P40" s="99" t="s">
        <v>409</v>
      </c>
      <c r="Q40" s="87" t="s">
        <v>10</v>
      </c>
      <c r="R40" s="100" t="s">
        <v>133</v>
      </c>
      <c r="S40" s="101" t="s">
        <v>132</v>
      </c>
      <c r="T40" s="102" t="s">
        <v>415</v>
      </c>
      <c r="U40" s="103" t="s">
        <v>413</v>
      </c>
      <c r="V40" s="184" t="s">
        <v>7</v>
      </c>
      <c r="W40" s="104" t="s">
        <v>411</v>
      </c>
      <c r="X40" s="184" t="s">
        <v>7</v>
      </c>
      <c r="Y40" s="105" t="s">
        <v>412</v>
      </c>
      <c r="Z40" s="106" t="s">
        <v>414</v>
      </c>
      <c r="AE40" s="190"/>
      <c r="AF40" s="190"/>
      <c r="AG40" s="190"/>
      <c r="AH40" s="235"/>
      <c r="AI40" s="235"/>
      <c r="AJ40" s="235"/>
      <c r="AK40" s="235"/>
      <c r="AL40" s="235"/>
    </row>
    <row r="41" spans="1:50" s="333" customFormat="1" ht="27" customHeight="1" thickBot="1" x14ac:dyDescent="0.25">
      <c r="B41" s="417" t="s">
        <v>128</v>
      </c>
      <c r="C41" s="418"/>
      <c r="D41" s="107" t="s">
        <v>122</v>
      </c>
      <c r="E41" s="108" t="s">
        <v>128</v>
      </c>
      <c r="F41" s="109" t="s">
        <v>128</v>
      </c>
      <c r="G41" s="110" t="s">
        <v>129</v>
      </c>
      <c r="H41" s="419" t="s">
        <v>15</v>
      </c>
      <c r="I41" s="420"/>
      <c r="J41" s="418"/>
      <c r="K41" s="111" t="s">
        <v>11</v>
      </c>
      <c r="L41" s="112" t="s">
        <v>128</v>
      </c>
      <c r="M41" s="113" t="s">
        <v>407</v>
      </c>
      <c r="N41" s="114" t="s">
        <v>407</v>
      </c>
      <c r="O41" s="115" t="s">
        <v>408</v>
      </c>
      <c r="P41" s="421" t="s">
        <v>407</v>
      </c>
      <c r="Q41" s="422"/>
      <c r="R41" s="422"/>
      <c r="S41" s="423"/>
      <c r="T41" s="116" t="s">
        <v>11</v>
      </c>
      <c r="U41" s="117" t="s">
        <v>190</v>
      </c>
      <c r="V41" s="118" t="s">
        <v>11</v>
      </c>
      <c r="W41" s="119" t="s">
        <v>121</v>
      </c>
      <c r="X41" s="185" t="s">
        <v>122</v>
      </c>
      <c r="Y41" s="120" t="s">
        <v>128</v>
      </c>
      <c r="Z41" s="121" t="s">
        <v>15</v>
      </c>
      <c r="AE41" s="190"/>
      <c r="AF41" s="190"/>
      <c r="AG41" s="190"/>
      <c r="AH41" s="235"/>
      <c r="AI41" s="235"/>
      <c r="AJ41" s="235"/>
      <c r="AK41" s="235"/>
      <c r="AL41" s="235"/>
    </row>
    <row r="42" spans="1:50" s="348" customFormat="1" ht="21" customHeight="1" thickTop="1" x14ac:dyDescent="0.2">
      <c r="A42" s="348">
        <v>22</v>
      </c>
      <c r="B42" s="122"/>
      <c r="C42" s="123"/>
      <c r="D42" s="124"/>
      <c r="E42" s="125"/>
      <c r="F42" s="126"/>
      <c r="G42" s="127"/>
      <c r="H42" s="128"/>
      <c r="I42" s="129"/>
      <c r="J42" s="130"/>
      <c r="K42" s="131">
        <f t="shared" ref="K42:K46" si="3">I42*J42/1000000</f>
        <v>0</v>
      </c>
      <c r="L42" s="132"/>
      <c r="M42" s="133"/>
      <c r="N42" s="134"/>
      <c r="O42" s="135" t="e">
        <f>VLOOKUP(M42&amp;N42,'マスターシート（ドア)'!A3:D13,4,0)</f>
        <v>#N/A</v>
      </c>
      <c r="P42" s="136"/>
      <c r="Q42" s="137"/>
      <c r="R42" s="138"/>
      <c r="S42" s="139"/>
      <c r="T42" s="140" t="e">
        <f>作業シート!B42</f>
        <v>#N/A</v>
      </c>
      <c r="U42" s="141" t="str">
        <f>IF(L42="仕様",作業シート!C42," ")</f>
        <v xml:space="preserve"> </v>
      </c>
      <c r="V42" s="142" t="e">
        <f>VLOOKUP(L42,プルダウン項目!N6:O8,2,0)</f>
        <v>#N/A</v>
      </c>
      <c r="W42" s="143"/>
      <c r="X42" s="144" t="str">
        <f t="shared" ref="X42:X46" si="4">IF(W42&gt;0,"計算/試験"," ")</f>
        <v xml:space="preserve"> </v>
      </c>
      <c r="Y42" s="145"/>
      <c r="Z42" s="146"/>
    </row>
    <row r="43" spans="1:50" s="348" customFormat="1" ht="21" customHeight="1" x14ac:dyDescent="0.2">
      <c r="A43" s="348">
        <v>23</v>
      </c>
      <c r="B43" s="122"/>
      <c r="C43" s="147"/>
      <c r="D43" s="126"/>
      <c r="E43" s="148"/>
      <c r="F43" s="126"/>
      <c r="G43" s="149"/>
      <c r="H43" s="128"/>
      <c r="I43" s="129"/>
      <c r="J43" s="130"/>
      <c r="K43" s="131">
        <f t="shared" si="3"/>
        <v>0</v>
      </c>
      <c r="L43" s="132"/>
      <c r="M43" s="133"/>
      <c r="N43" s="134"/>
      <c r="O43" s="135" t="e">
        <f>VLOOKUP(M43&amp;N43,'マスターシート（ドア)'!A3:D13,4,0)</f>
        <v>#N/A</v>
      </c>
      <c r="P43" s="136"/>
      <c r="Q43" s="137"/>
      <c r="R43" s="138"/>
      <c r="S43" s="150"/>
      <c r="T43" s="140" t="e">
        <f>作業シート!B43</f>
        <v>#N/A</v>
      </c>
      <c r="U43" s="141" t="str">
        <f>IF(L43="仕様",作業シート!C43," ")</f>
        <v xml:space="preserve"> </v>
      </c>
      <c r="V43" s="151" t="e">
        <f>VLOOKUP(L43,プルダウン項目!N6:O8,2,0)</f>
        <v>#N/A</v>
      </c>
      <c r="W43" s="152"/>
      <c r="X43" s="144" t="str">
        <f t="shared" si="4"/>
        <v xml:space="preserve"> </v>
      </c>
      <c r="Y43" s="145"/>
      <c r="Z43" s="146"/>
    </row>
    <row r="44" spans="1:50" s="348" customFormat="1" ht="21" customHeight="1" x14ac:dyDescent="0.2">
      <c r="A44" s="348">
        <v>24</v>
      </c>
      <c r="B44" s="153"/>
      <c r="C44" s="154"/>
      <c r="D44" s="155"/>
      <c r="E44" s="156"/>
      <c r="F44" s="126"/>
      <c r="G44" s="149"/>
      <c r="H44" s="157"/>
      <c r="I44" s="158"/>
      <c r="J44" s="159"/>
      <c r="K44" s="160">
        <f t="shared" si="3"/>
        <v>0</v>
      </c>
      <c r="L44" s="132"/>
      <c r="M44" s="133"/>
      <c r="N44" s="134"/>
      <c r="O44" s="135" t="e">
        <f>VLOOKUP(M44&amp;N44,'マスターシート（ドア)'!A3:D13,4,0)</f>
        <v>#N/A</v>
      </c>
      <c r="P44" s="136"/>
      <c r="Q44" s="137"/>
      <c r="R44" s="138"/>
      <c r="S44" s="161"/>
      <c r="T44" s="140" t="e">
        <f>作業シート!B44</f>
        <v>#N/A</v>
      </c>
      <c r="U44" s="141" t="str">
        <f>IF(L44="仕様",作業シート!C44," ")</f>
        <v xml:space="preserve"> </v>
      </c>
      <c r="V44" s="151" t="e">
        <f>VLOOKUP(L44,プルダウン項目!N6:O8,2,0)</f>
        <v>#N/A</v>
      </c>
      <c r="W44" s="152"/>
      <c r="X44" s="144" t="str">
        <f t="shared" si="4"/>
        <v xml:space="preserve"> </v>
      </c>
      <c r="Y44" s="145"/>
      <c r="Z44" s="162"/>
    </row>
    <row r="45" spans="1:50" s="348" customFormat="1" ht="21" customHeight="1" x14ac:dyDescent="0.2">
      <c r="A45" s="348">
        <v>25</v>
      </c>
      <c r="B45" s="153"/>
      <c r="C45" s="154"/>
      <c r="D45" s="155"/>
      <c r="E45" s="156"/>
      <c r="F45" s="126"/>
      <c r="G45" s="149"/>
      <c r="H45" s="157"/>
      <c r="I45" s="158"/>
      <c r="J45" s="159"/>
      <c r="K45" s="160">
        <f t="shared" si="3"/>
        <v>0</v>
      </c>
      <c r="L45" s="132"/>
      <c r="M45" s="133"/>
      <c r="N45" s="134"/>
      <c r="O45" s="135" t="e">
        <f>VLOOKUP(M45&amp;N45,'マスターシート（ドア)'!A3:D13,4,0)</f>
        <v>#N/A</v>
      </c>
      <c r="P45" s="136"/>
      <c r="Q45" s="137"/>
      <c r="R45" s="138"/>
      <c r="S45" s="161"/>
      <c r="T45" s="140" t="e">
        <f>作業シート!B45</f>
        <v>#N/A</v>
      </c>
      <c r="U45" s="141" t="str">
        <f>IF(L45="仕様",作業シート!C45," ")</f>
        <v xml:space="preserve"> </v>
      </c>
      <c r="V45" s="151" t="e">
        <f>VLOOKUP(L45,プルダウン項目!N6:O8,2,0)</f>
        <v>#N/A</v>
      </c>
      <c r="W45" s="152"/>
      <c r="X45" s="144" t="str">
        <f t="shared" si="4"/>
        <v xml:space="preserve"> </v>
      </c>
      <c r="Y45" s="145"/>
      <c r="Z45" s="162"/>
    </row>
    <row r="46" spans="1:50" s="348" customFormat="1" ht="21" customHeight="1" thickBot="1" x14ac:dyDescent="0.25">
      <c r="A46" s="348">
        <v>26</v>
      </c>
      <c r="B46" s="163"/>
      <c r="C46" s="164"/>
      <c r="D46" s="165"/>
      <c r="E46" s="166"/>
      <c r="F46" s="167"/>
      <c r="G46" s="168"/>
      <c r="H46" s="169"/>
      <c r="I46" s="170"/>
      <c r="J46" s="171"/>
      <c r="K46" s="172">
        <f t="shared" si="3"/>
        <v>0</v>
      </c>
      <c r="L46" s="132"/>
      <c r="M46" s="173"/>
      <c r="N46" s="174"/>
      <c r="O46" s="394" t="e">
        <f>VLOOKUP(M46&amp;N46,'マスターシート（ドア)'!A3:D13,4,0)</f>
        <v>#N/A</v>
      </c>
      <c r="P46" s="175"/>
      <c r="Q46" s="176"/>
      <c r="R46" s="177"/>
      <c r="S46" s="178"/>
      <c r="T46" s="179" t="e">
        <f>作業シート!B46</f>
        <v>#N/A</v>
      </c>
      <c r="U46" s="180" t="str">
        <f>IF(L46="仕様",作業シート!C46," ")</f>
        <v xml:space="preserve"> </v>
      </c>
      <c r="V46" s="181" t="e">
        <f>VLOOKUP(L46,プルダウン項目!N6:O8,2,0)</f>
        <v>#N/A</v>
      </c>
      <c r="W46" s="182"/>
      <c r="X46" s="144" t="str">
        <f t="shared" si="4"/>
        <v xml:space="preserve"> </v>
      </c>
      <c r="Y46" s="145"/>
      <c r="Z46" s="183"/>
    </row>
    <row r="47" spans="1:50" s="348" customFormat="1" ht="21" customHeight="1" thickBot="1" x14ac:dyDescent="0.25">
      <c r="B47" s="374"/>
      <c r="C47" s="374"/>
      <c r="D47" s="374"/>
      <c r="E47" s="374"/>
      <c r="F47" s="374"/>
      <c r="G47" s="375"/>
      <c r="H47" s="402" t="s">
        <v>120</v>
      </c>
      <c r="I47" s="403"/>
      <c r="J47" s="404"/>
      <c r="K47" s="376">
        <f>SUM(K18:K46)</f>
        <v>0</v>
      </c>
      <c r="L47" s="377"/>
      <c r="M47" s="378"/>
      <c r="N47" s="378"/>
      <c r="O47" s="379"/>
      <c r="P47" s="380"/>
      <c r="Q47" s="380"/>
      <c r="R47" s="380"/>
      <c r="S47" s="380"/>
      <c r="T47" s="380"/>
      <c r="U47" s="381"/>
      <c r="V47" s="381"/>
      <c r="W47" s="405" t="s">
        <v>551</v>
      </c>
      <c r="X47" s="405"/>
      <c r="Y47" s="405"/>
      <c r="Z47" s="405"/>
      <c r="AA47" s="380"/>
      <c r="AB47" s="380"/>
      <c r="AC47" s="380"/>
      <c r="AD47" s="380"/>
      <c r="AE47" s="380"/>
      <c r="AF47" s="380"/>
      <c r="AG47" s="380"/>
      <c r="AH47" s="380"/>
      <c r="AI47" s="380"/>
      <c r="AJ47" s="380"/>
      <c r="AK47" s="380"/>
      <c r="AL47" s="380"/>
    </row>
    <row r="48" spans="1:50" ht="6.75" customHeight="1" x14ac:dyDescent="0.2">
      <c r="B48" s="382"/>
      <c r="H48" s="383"/>
      <c r="M48" s="378"/>
      <c r="N48" s="378"/>
      <c r="O48" s="379"/>
      <c r="AT48" s="235"/>
      <c r="AU48" s="235"/>
      <c r="AV48" s="235"/>
      <c r="AW48" s="235"/>
      <c r="AX48" s="235"/>
    </row>
    <row r="49" spans="2:50" ht="21.75" customHeight="1" x14ac:dyDescent="0.2">
      <c r="B49" s="384" t="s">
        <v>157</v>
      </c>
      <c r="H49" s="383"/>
      <c r="M49" s="378"/>
      <c r="N49" s="378"/>
      <c r="O49" s="379"/>
      <c r="AT49" s="235"/>
      <c r="AU49" s="235"/>
      <c r="AV49" s="235"/>
      <c r="AW49" s="235"/>
      <c r="AX49" s="235"/>
    </row>
    <row r="50" spans="2:50" ht="21" customHeight="1" x14ac:dyDescent="0.2">
      <c r="B50" s="406" t="s">
        <v>130</v>
      </c>
      <c r="C50" s="407"/>
      <c r="D50" s="407"/>
      <c r="E50" s="407"/>
      <c r="F50" s="285" t="s">
        <v>158</v>
      </c>
      <c r="G50" s="286"/>
      <c r="H50" s="286"/>
      <c r="I50" s="287"/>
      <c r="J50" s="287"/>
      <c r="K50" s="287" t="s">
        <v>159</v>
      </c>
      <c r="L50" s="288"/>
      <c r="M50" s="287"/>
      <c r="N50" s="287"/>
      <c r="O50" s="287" t="s">
        <v>189</v>
      </c>
      <c r="P50" s="287"/>
      <c r="Q50" s="287"/>
      <c r="R50" s="287" t="s">
        <v>534</v>
      </c>
      <c r="S50" s="287"/>
      <c r="T50" s="287"/>
      <c r="U50" s="287"/>
      <c r="V50" s="287"/>
      <c r="W50" s="287" t="s">
        <v>535</v>
      </c>
      <c r="X50" s="287"/>
      <c r="Y50" s="287"/>
      <c r="Z50" s="258"/>
      <c r="AL50" s="235"/>
      <c r="AM50" s="235"/>
      <c r="AN50" s="235"/>
      <c r="AO50" s="235"/>
      <c r="AP50" s="235"/>
    </row>
    <row r="51" spans="2:50" ht="21" customHeight="1" x14ac:dyDescent="0.2">
      <c r="B51" s="408"/>
      <c r="C51" s="409"/>
      <c r="D51" s="409"/>
      <c r="E51" s="409"/>
      <c r="F51" s="289" t="s">
        <v>536</v>
      </c>
      <c r="G51" s="385"/>
      <c r="H51" s="385"/>
      <c r="I51" s="386"/>
      <c r="J51" s="386"/>
      <c r="K51" s="387"/>
      <c r="L51" s="290"/>
      <c r="M51" s="289"/>
      <c r="N51" s="289"/>
      <c r="O51" s="240"/>
      <c r="P51" s="289"/>
      <c r="Q51" s="289"/>
      <c r="R51" s="240"/>
      <c r="S51" s="240"/>
      <c r="T51" s="240"/>
      <c r="U51" s="289"/>
      <c r="V51" s="289"/>
      <c r="W51" s="289"/>
      <c r="X51" s="289"/>
      <c r="Y51" s="289"/>
      <c r="Z51" s="291"/>
      <c r="AL51" s="235"/>
      <c r="AM51" s="235"/>
      <c r="AN51" s="235"/>
      <c r="AO51" s="235"/>
      <c r="AP51" s="235"/>
    </row>
    <row r="52" spans="2:50" ht="21" customHeight="1" x14ac:dyDescent="0.2">
      <c r="B52" s="388" t="s">
        <v>537</v>
      </c>
      <c r="C52" s="243"/>
      <c r="D52" s="243"/>
      <c r="E52" s="243"/>
      <c r="F52" s="389" t="s">
        <v>541</v>
      </c>
      <c r="G52" s="390"/>
      <c r="H52" s="390"/>
      <c r="I52" s="391"/>
      <c r="J52" s="391"/>
      <c r="K52" s="391"/>
      <c r="L52" s="392"/>
      <c r="M52" s="391"/>
      <c r="N52" s="391"/>
      <c r="O52" s="391"/>
      <c r="P52" s="391"/>
      <c r="Q52" s="391"/>
      <c r="R52" s="391"/>
      <c r="S52" s="391"/>
      <c r="T52" s="391"/>
      <c r="U52" s="391"/>
      <c r="V52" s="391"/>
      <c r="W52" s="391"/>
      <c r="X52" s="391"/>
      <c r="Y52" s="391"/>
      <c r="Z52" s="393"/>
      <c r="AT52" s="235"/>
      <c r="AU52" s="235"/>
      <c r="AV52" s="235"/>
      <c r="AW52" s="235"/>
      <c r="AX52" s="235"/>
    </row>
    <row r="53" spans="2:50" x14ac:dyDescent="0.2">
      <c r="AT53" s="235"/>
      <c r="AU53" s="235"/>
      <c r="AV53" s="235"/>
      <c r="AW53" s="235"/>
      <c r="AX53" s="235"/>
    </row>
    <row r="54" spans="2:50" x14ac:dyDescent="0.2">
      <c r="AT54" s="235"/>
      <c r="AU54" s="235"/>
      <c r="AV54" s="235"/>
      <c r="AW54" s="235"/>
      <c r="AX54" s="235"/>
    </row>
    <row r="55" spans="2:50" x14ac:dyDescent="0.2">
      <c r="AT55" s="235"/>
      <c r="AU55" s="235"/>
      <c r="AV55" s="235"/>
      <c r="AW55" s="235"/>
      <c r="AX55" s="235"/>
    </row>
    <row r="56" spans="2:50" x14ac:dyDescent="0.2">
      <c r="AT56" s="235"/>
      <c r="AU56" s="235"/>
      <c r="AV56" s="235"/>
      <c r="AW56" s="235"/>
      <c r="AX56" s="235"/>
    </row>
    <row r="57" spans="2:50" x14ac:dyDescent="0.2">
      <c r="AT57" s="235"/>
      <c r="AU57" s="235"/>
      <c r="AV57" s="235"/>
      <c r="AW57" s="235"/>
      <c r="AX57" s="235"/>
    </row>
    <row r="58" spans="2:50" x14ac:dyDescent="0.2">
      <c r="AT58" s="235"/>
      <c r="AU58" s="235"/>
      <c r="AV58" s="235"/>
      <c r="AW58" s="235"/>
      <c r="AX58" s="235"/>
    </row>
    <row r="59" spans="2:50" x14ac:dyDescent="0.2">
      <c r="AT59" s="235"/>
      <c r="AU59" s="235"/>
      <c r="AV59" s="235"/>
      <c r="AW59" s="235"/>
      <c r="AX59" s="235"/>
    </row>
    <row r="60" spans="2:50" x14ac:dyDescent="0.2">
      <c r="AT60" s="235"/>
      <c r="AU60" s="235"/>
      <c r="AV60" s="235"/>
      <c r="AW60" s="235"/>
      <c r="AX60" s="235"/>
    </row>
    <row r="61" spans="2:50" x14ac:dyDescent="0.2">
      <c r="AT61" s="235"/>
      <c r="AU61" s="235"/>
      <c r="AV61" s="235"/>
      <c r="AW61" s="235"/>
      <c r="AX61" s="235"/>
    </row>
    <row r="62" spans="2:50" x14ac:dyDescent="0.2">
      <c r="AT62" s="235"/>
      <c r="AU62" s="235"/>
      <c r="AV62" s="235"/>
      <c r="AW62" s="235"/>
      <c r="AX62" s="235"/>
    </row>
    <row r="63" spans="2:50" x14ac:dyDescent="0.2">
      <c r="AT63" s="235"/>
      <c r="AU63" s="235"/>
      <c r="AV63" s="235"/>
      <c r="AW63" s="235"/>
      <c r="AX63" s="235"/>
    </row>
    <row r="64" spans="2:50" ht="13.5" customHeight="1" x14ac:dyDescent="0.2">
      <c r="AT64" s="235"/>
      <c r="AU64" s="235"/>
      <c r="AV64" s="235"/>
      <c r="AW64" s="235"/>
      <c r="AX64" s="235"/>
    </row>
    <row r="65" spans="46:50" x14ac:dyDescent="0.2">
      <c r="AT65" s="235"/>
      <c r="AU65" s="235"/>
      <c r="AV65" s="235"/>
      <c r="AW65" s="235"/>
      <c r="AX65" s="235"/>
    </row>
    <row r="66" spans="46:50" x14ac:dyDescent="0.2">
      <c r="AT66" s="235"/>
      <c r="AU66" s="235"/>
      <c r="AV66" s="235"/>
      <c r="AW66" s="235"/>
      <c r="AX66" s="235"/>
    </row>
    <row r="67" spans="46:50" x14ac:dyDescent="0.2">
      <c r="AT67" s="235"/>
      <c r="AU67" s="235"/>
      <c r="AV67" s="235"/>
      <c r="AW67" s="235"/>
      <c r="AX67" s="235"/>
    </row>
    <row r="68" spans="46:50" x14ac:dyDescent="0.2">
      <c r="AT68" s="235"/>
      <c r="AU68" s="235"/>
      <c r="AV68" s="235"/>
      <c r="AW68" s="235"/>
      <c r="AX68" s="235"/>
    </row>
    <row r="69" spans="46:50" x14ac:dyDescent="0.2">
      <c r="AT69" s="235"/>
      <c r="AU69" s="235"/>
      <c r="AV69" s="235"/>
      <c r="AW69" s="235"/>
      <c r="AX69" s="235"/>
    </row>
    <row r="70" spans="46:50" x14ac:dyDescent="0.2">
      <c r="AT70" s="235"/>
      <c r="AU70" s="235"/>
      <c r="AV70" s="235"/>
      <c r="AW70" s="235"/>
      <c r="AX70" s="235"/>
    </row>
    <row r="71" spans="46:50" x14ac:dyDescent="0.2">
      <c r="AT71" s="235"/>
      <c r="AU71" s="235"/>
      <c r="AV71" s="235"/>
      <c r="AW71" s="235"/>
      <c r="AX71" s="235"/>
    </row>
    <row r="72" spans="46:50" x14ac:dyDescent="0.2">
      <c r="AT72" s="235"/>
      <c r="AU72" s="235"/>
      <c r="AV72" s="235"/>
      <c r="AW72" s="235"/>
      <c r="AX72" s="235"/>
    </row>
    <row r="73" spans="46:50" x14ac:dyDescent="0.2">
      <c r="AT73" s="235"/>
      <c r="AU73" s="235"/>
      <c r="AV73" s="235"/>
      <c r="AW73" s="235"/>
      <c r="AX73" s="235"/>
    </row>
    <row r="74" spans="46:50" x14ac:dyDescent="0.2">
      <c r="AT74" s="235"/>
      <c r="AU74" s="235"/>
      <c r="AV74" s="235"/>
      <c r="AW74" s="235"/>
      <c r="AX74" s="235"/>
    </row>
    <row r="75" spans="46:50" x14ac:dyDescent="0.2">
      <c r="AT75" s="235"/>
      <c r="AU75" s="235"/>
      <c r="AV75" s="235"/>
      <c r="AW75" s="235"/>
      <c r="AX75" s="235"/>
    </row>
    <row r="76" spans="46:50" x14ac:dyDescent="0.2">
      <c r="AT76" s="235"/>
      <c r="AU76" s="235"/>
      <c r="AV76" s="235"/>
      <c r="AW76" s="235"/>
      <c r="AX76" s="235"/>
    </row>
    <row r="77" spans="46:50" x14ac:dyDescent="0.2">
      <c r="AT77" s="235"/>
      <c r="AU77" s="235"/>
      <c r="AV77" s="235"/>
      <c r="AW77" s="235"/>
      <c r="AX77" s="235"/>
    </row>
    <row r="78" spans="46:50" x14ac:dyDescent="0.2">
      <c r="AT78" s="235"/>
      <c r="AU78" s="235"/>
      <c r="AV78" s="235"/>
      <c r="AW78" s="235"/>
      <c r="AX78" s="235"/>
    </row>
    <row r="79" spans="46:50" x14ac:dyDescent="0.2">
      <c r="AT79" s="235"/>
      <c r="AU79" s="235"/>
      <c r="AV79" s="235"/>
      <c r="AW79" s="235"/>
      <c r="AX79" s="235"/>
    </row>
    <row r="80" spans="46:50" x14ac:dyDescent="0.2">
      <c r="AT80" s="235"/>
      <c r="AU80" s="235"/>
      <c r="AV80" s="235"/>
      <c r="AW80" s="235"/>
      <c r="AX80" s="235"/>
    </row>
    <row r="81" spans="46:50" x14ac:dyDescent="0.2">
      <c r="AT81" s="235"/>
      <c r="AU81" s="235"/>
      <c r="AV81" s="235"/>
      <c r="AW81" s="235"/>
      <c r="AX81" s="235"/>
    </row>
    <row r="82" spans="46:50" x14ac:dyDescent="0.2">
      <c r="AT82" s="235"/>
      <c r="AU82" s="235"/>
      <c r="AV82" s="235"/>
      <c r="AW82" s="235"/>
      <c r="AX82" s="235"/>
    </row>
  </sheetData>
  <dataConsolidate/>
  <mergeCells count="81">
    <mergeCell ref="X1:Z1"/>
    <mergeCell ref="X2:Z2"/>
    <mergeCell ref="Y3:Z3"/>
    <mergeCell ref="B4:D4"/>
    <mergeCell ref="L4:N4"/>
    <mergeCell ref="S4:T5"/>
    <mergeCell ref="U4:V4"/>
    <mergeCell ref="B5:K6"/>
    <mergeCell ref="L5:R6"/>
    <mergeCell ref="U5:Y6"/>
    <mergeCell ref="S6:T9"/>
    <mergeCell ref="B7:D7"/>
    <mergeCell ref="E7:K8"/>
    <mergeCell ref="L7:N7"/>
    <mergeCell ref="U7:V7"/>
    <mergeCell ref="L8:R9"/>
    <mergeCell ref="U8:Y9"/>
    <mergeCell ref="B9:D9"/>
    <mergeCell ref="E9:K9"/>
    <mergeCell ref="G12:G16"/>
    <mergeCell ref="I10:J10"/>
    <mergeCell ref="L11:L13"/>
    <mergeCell ref="M11:N12"/>
    <mergeCell ref="O11:O16"/>
    <mergeCell ref="B12:B16"/>
    <mergeCell ref="C12:C16"/>
    <mergeCell ref="D12:D16"/>
    <mergeCell ref="E12:E16"/>
    <mergeCell ref="F12:F16"/>
    <mergeCell ref="K15:K16"/>
    <mergeCell ref="U11:V14"/>
    <mergeCell ref="W11:X14"/>
    <mergeCell ref="Y11:Y16"/>
    <mergeCell ref="Z11:Z16"/>
    <mergeCell ref="P11:S12"/>
    <mergeCell ref="T11:T16"/>
    <mergeCell ref="R13:R16"/>
    <mergeCell ref="S13:S16"/>
    <mergeCell ref="M23:N23"/>
    <mergeCell ref="V15:V16"/>
    <mergeCell ref="X15:X16"/>
    <mergeCell ref="B17:C17"/>
    <mergeCell ref="H17:J17"/>
    <mergeCell ref="M17:N17"/>
    <mergeCell ref="P17:S17"/>
    <mergeCell ref="H12:H16"/>
    <mergeCell ref="I12:K12"/>
    <mergeCell ref="I13:K14"/>
    <mergeCell ref="M13:N16"/>
    <mergeCell ref="P13:P16"/>
    <mergeCell ref="Q13:Q16"/>
    <mergeCell ref="L14:L16"/>
    <mergeCell ref="I15:I16"/>
    <mergeCell ref="J15:J16"/>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H47:J47"/>
    <mergeCell ref="W47:Z47"/>
    <mergeCell ref="B50:E51"/>
    <mergeCell ref="M36:N36"/>
    <mergeCell ref="M37:N37"/>
    <mergeCell ref="M38:N38"/>
    <mergeCell ref="B39:Z39"/>
    <mergeCell ref="B41:C41"/>
    <mergeCell ref="H41:J41"/>
    <mergeCell ref="P41:S41"/>
  </mergeCells>
  <phoneticPr fontId="26"/>
  <dataValidations count="3">
    <dataValidation allowBlank="1" showInputMessage="1" sqref="Z42:Z43 Z18:Z38" xr:uid="{F4854E33-885F-4E28-9920-F33B281FFF58}"/>
    <dataValidation type="list" allowBlank="1" showInputMessage="1" showErrorMessage="1" sqref="I6" xr:uid="{6C063C1D-CE97-4B6E-B8EF-9F73EF28E9A0}">
      <formula1>"1,2,3,4,5,6,7,8"</formula1>
    </dataValidation>
    <dataValidation type="list" allowBlank="1" showInputMessage="1" showErrorMessage="1" sqref="L18:L38 L42:L46" xr:uid="{505E586B-74C7-4D0F-B91E-9866611D22DC}">
      <formula1>"仕様, 計算/試験,     ,-"</formula1>
    </dataValidation>
  </dataValidations>
  <hyperlinks>
    <hyperlink ref="AB4" r:id="rId1" xr:uid="{F1D0115A-201A-4409-987C-0A357FD8C002}"/>
  </hyperlinks>
  <pageMargins left="0.55118110236220474" right="0.15748031496062992" top="0.39370078740157483" bottom="0.19685039370078741" header="0.15748031496062992" footer="0.15748031496062992"/>
  <pageSetup paperSize="9" scale="49" orientation="landscape" r:id="rId2"/>
  <headerFooter alignWithMargins="0"/>
  <rowBreaks count="1" manualBreakCount="1">
    <brk id="51" max="16383" man="1"/>
  </rowBreaks>
  <extLst>
    <ext xmlns:x14="http://schemas.microsoft.com/office/spreadsheetml/2009/9/main" uri="{CCE6A557-97BC-4b89-ADB6-D9C93CAAB3DF}">
      <x14:dataValidations xmlns:xm="http://schemas.microsoft.com/office/excel/2006/main" count="18">
        <x14:dataValidation type="list" allowBlank="1" showInputMessage="1" xr:uid="{6A57255F-266E-4F9A-99C1-FC699113CF9F}">
          <x14:formula1>
            <xm:f>プルダウン項目!$F$5:$F$8</xm:f>
          </x14:formula1>
          <xm:sqref>F18:F38</xm:sqref>
        </x14:dataValidation>
        <x14:dataValidation type="list" allowBlank="1" showInputMessage="1" promptTitle="和室、洋間、寝室、台所、玄関ホール、玄関、子供部屋、" xr:uid="{14C3088D-98E6-4A5C-BB26-17EF42D3C5BC}">
          <x14:formula1>
            <xm:f>プルダウン項目!$C$5:$C$24</xm:f>
          </x14:formula1>
          <xm:sqref>C42:C46 C18:C38</xm:sqref>
        </x14:dataValidation>
        <x14:dataValidation type="list" allowBlank="1" showInputMessage="1" xr:uid="{898FD526-318D-47D4-8D14-CDBD7254283C}">
          <x14:formula1>
            <xm:f>プルダウン項目!$G$5:$G$24</xm:f>
          </x14:formula1>
          <xm:sqref>G18:G38</xm:sqref>
        </x14:dataValidation>
        <x14:dataValidation type="list" allowBlank="1" showInputMessage="1" xr:uid="{A497FB55-3AA0-433F-80B1-7CB3848AFB80}">
          <x14:formula1>
            <xm:f>プルダウン項目!$E$5:$E$14</xm:f>
          </x14:formula1>
          <xm:sqref>E42:E46 E18:E38</xm:sqref>
        </x14:dataValidation>
        <x14:dataValidation type="list" allowBlank="1" showInputMessage="1" xr:uid="{42193BDA-0475-4BF8-94A5-8089A59833F8}">
          <x14:formula1>
            <xm:f>プルダウン項目!$B$5:$B$8</xm:f>
          </x14:formula1>
          <xm:sqref>B42:B46 B18:B39</xm:sqref>
        </x14:dataValidation>
        <x14:dataValidation type="list" allowBlank="1" showInputMessage="1" showErrorMessage="1" xr:uid="{99FA39C5-80B5-4760-B8CD-CC44BCC75137}">
          <x14:formula1>
            <xm:f>プルダウン項目!$C$67:$C$72</xm:f>
          </x14:formula1>
          <xm:sqref>P18:P38</xm:sqref>
        </x14:dataValidation>
        <x14:dataValidation type="list" allowBlank="1" showInputMessage="1" showErrorMessage="1" xr:uid="{C4FAE9DE-0D60-415E-9D01-2C5CCD15D42D}">
          <x14:formula1>
            <xm:f>プルダウン項目!$E$67:$E$73</xm:f>
          </x14:formula1>
          <xm:sqref>Q18:Q38</xm:sqref>
        </x14:dataValidation>
        <x14:dataValidation type="list" allowBlank="1" showInputMessage="1" showErrorMessage="1" xr:uid="{0AD8A915-42CF-4810-962B-3DF20EF8539C}">
          <x14:formula1>
            <xm:f>プルダウン項目!$H$67:$H$69</xm:f>
          </x14:formula1>
          <xm:sqref>R18:R38 R42:R46</xm:sqref>
        </x14:dataValidation>
        <x14:dataValidation type="list" allowBlank="1" showInputMessage="1" showErrorMessage="1" xr:uid="{638857A7-F5EC-4817-8EDE-6616771730F8}">
          <x14:formula1>
            <xm:f>プルダウン項目!$K$67:$K$93</xm:f>
          </x14:formula1>
          <xm:sqref>S18:S38</xm:sqref>
        </x14:dataValidation>
        <x14:dataValidation type="list" allowBlank="1" showInputMessage="1" showErrorMessage="1" xr:uid="{F1593DA2-8BEB-420A-8684-A0ADA2C24AA8}">
          <x14:formula1>
            <xm:f>プルダウン項目!$P$27:$P$29</xm:f>
          </x14:formula1>
          <xm:sqref>M42:M46</xm:sqref>
        </x14:dataValidation>
        <x14:dataValidation type="list" allowBlank="1" showInputMessage="1" showErrorMessage="1" xr:uid="{37F1D213-0F83-4C57-AB49-263D1F77273B}">
          <x14:formula1>
            <xm:f>プルダウン項目!$P$32:$P$36</xm:f>
          </x14:formula1>
          <xm:sqref>N42:N46</xm:sqref>
        </x14:dataValidation>
        <x14:dataValidation type="list" allowBlank="1" showInputMessage="1" xr:uid="{BD8397CA-6A02-4B8D-B26D-5458F8D69875}">
          <x14:formula1>
            <xm:f>プルダウン項目!$F$7:$F$8</xm:f>
          </x14:formula1>
          <xm:sqref>F42:F46</xm:sqref>
        </x14:dataValidation>
        <x14:dataValidation type="list" allowBlank="1" showInputMessage="1" xr:uid="{A3A1F153-3EB9-44C2-9A01-B9F265D3026E}">
          <x14:formula1>
            <xm:f>プルダウン項目!$G$20:$G$21</xm:f>
          </x14:formula1>
          <xm:sqref>G42:G46</xm:sqref>
        </x14:dataValidation>
        <x14:dataValidation type="list" allowBlank="1" showInputMessage="1" showErrorMessage="1" xr:uid="{240D2A81-5C45-4EC9-BCB7-34C5ED932B14}">
          <x14:formula1>
            <xm:f>プルダウン項目!$C$68:$C$72</xm:f>
          </x14:formula1>
          <xm:sqref>P42:P46</xm:sqref>
        </x14:dataValidation>
        <x14:dataValidation type="list" allowBlank="1" showInputMessage="1" showErrorMessage="1" xr:uid="{9006A3A4-C920-41D3-8063-8F2DF75B9FE0}">
          <x14:formula1>
            <xm:f>プルダウン項目!$E$71:$E$73</xm:f>
          </x14:formula1>
          <xm:sqref>Q42:Q46</xm:sqref>
        </x14:dataValidation>
        <x14:dataValidation type="list" allowBlank="1" showInputMessage="1" showErrorMessage="1" xr:uid="{9E51F287-D545-4DA8-8A49-1C1BC936948B}">
          <x14:formula1>
            <xm:f>プルダウン項目!$K$78:$K$93</xm:f>
          </x14:formula1>
          <xm:sqref>S42:S46</xm:sqref>
        </x14:dataValidation>
        <x14:dataValidation type="list" allowBlank="1" showInputMessage="1" xr:uid="{468A9299-CC89-4C06-9BEF-F1A324EFAC1D}">
          <x14:formula1>
            <xm:f>プルダウン項目!$C$282:$C$287</xm:f>
          </x14:formula1>
          <xm:sqref>Y42:Y46 Y18:Y38</xm:sqref>
        </x14:dataValidation>
        <x14:dataValidation type="list" allowBlank="1" showInputMessage="1" showErrorMessage="1" xr:uid="{A6654F3F-C6DC-40F3-B81B-AB3CA2FE900E}">
          <x14:formula1>
            <xm:f>プルダウン項目!$M$27:$M$34</xm:f>
          </x14:formula1>
          <xm:sqref>M18:N38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345D-C600-4C0E-B4BE-24F44C742629}">
  <sheetPr codeName="Sheet3">
    <pageSetUpPr fitToPage="1"/>
  </sheetPr>
  <dimension ref="B1:K119"/>
  <sheetViews>
    <sheetView showGridLines="0" zoomScale="70" zoomScaleNormal="70" zoomScaleSheetLayoutView="75" workbookViewId="0"/>
  </sheetViews>
  <sheetFormatPr defaultColWidth="9" defaultRowHeight="16" outlineLevelCol="1" x14ac:dyDescent="0.2"/>
  <cols>
    <col min="1" max="1" width="3.6328125" style="5" customWidth="1"/>
    <col min="2" max="2" width="3.6328125" style="5" customWidth="1" outlineLevel="1"/>
    <col min="3" max="3" width="17.6328125" style="5" customWidth="1"/>
    <col min="4" max="6" width="22.6328125" style="5" customWidth="1"/>
    <col min="7" max="7" width="35.6328125" style="5" customWidth="1"/>
    <col min="8" max="11" width="10.6328125" style="5" customWidth="1"/>
    <col min="12" max="16384" width="9" style="5"/>
  </cols>
  <sheetData>
    <row r="1" spans="3:11" ht="27" customHeight="1" x14ac:dyDescent="0.2">
      <c r="C1" s="71"/>
    </row>
    <row r="2" spans="3:11" ht="14.25" customHeight="1" x14ac:dyDescent="0.2"/>
    <row r="3" spans="3:11" ht="26.5" x14ac:dyDescent="0.2">
      <c r="C3" s="70" t="s">
        <v>480</v>
      </c>
    </row>
    <row r="4" spans="3:11" ht="33" customHeight="1" thickBot="1" x14ac:dyDescent="0.25">
      <c r="C4" s="25" t="s">
        <v>479</v>
      </c>
    </row>
    <row r="5" spans="3:11" ht="35.15" customHeight="1" x14ac:dyDescent="0.2">
      <c r="C5" s="579" t="s">
        <v>478</v>
      </c>
      <c r="D5" s="581" t="s">
        <v>477</v>
      </c>
      <c r="E5" s="582"/>
      <c r="F5" s="589" t="s">
        <v>476</v>
      </c>
      <c r="G5" s="590"/>
      <c r="H5" s="585" t="s">
        <v>475</v>
      </c>
      <c r="I5" s="586"/>
      <c r="J5" s="586"/>
      <c r="K5" s="587"/>
    </row>
    <row r="6" spans="3:11" ht="32.5" thickBot="1" x14ac:dyDescent="0.25">
      <c r="C6" s="580"/>
      <c r="D6" s="583"/>
      <c r="E6" s="584"/>
      <c r="F6" s="69" t="s">
        <v>474</v>
      </c>
      <c r="G6" s="68" t="s">
        <v>473</v>
      </c>
      <c r="H6" s="68" t="s">
        <v>472</v>
      </c>
      <c r="I6" s="67" t="s">
        <v>471</v>
      </c>
      <c r="J6" s="66" t="s">
        <v>470</v>
      </c>
      <c r="K6" s="65" t="s">
        <v>469</v>
      </c>
    </row>
    <row r="7" spans="3:11" ht="17.25" customHeight="1" thickTop="1" x14ac:dyDescent="0.2">
      <c r="C7" s="576" t="s">
        <v>468</v>
      </c>
      <c r="D7" s="588" t="s">
        <v>453</v>
      </c>
      <c r="E7" s="588" t="s">
        <v>452</v>
      </c>
      <c r="F7" s="588" t="s">
        <v>431</v>
      </c>
      <c r="G7" s="38" t="s">
        <v>457</v>
      </c>
      <c r="H7" s="63">
        <v>1.6</v>
      </c>
      <c r="I7" s="62">
        <f t="shared" ref="I7:I38" si="0">ROUNDUP(0.5*H7+0.5*1/(1/H7+0.1),2)</f>
        <v>1.49</v>
      </c>
      <c r="J7" s="62">
        <f t="shared" ref="J7:J38" si="1">ROUNDUP(0.5*H7+0.5*1/(1/H7+0.18),2)</f>
        <v>1.43</v>
      </c>
      <c r="K7" s="61">
        <f t="shared" ref="K7:K38" si="2">ROUNDUP(1/(1/H7+0.1),2)</f>
        <v>1.3800000000000001</v>
      </c>
    </row>
    <row r="8" spans="3:11" ht="17.25" customHeight="1" x14ac:dyDescent="0.2">
      <c r="C8" s="576"/>
      <c r="D8" s="564"/>
      <c r="E8" s="564"/>
      <c r="F8" s="564"/>
      <c r="G8" s="37" t="s">
        <v>467</v>
      </c>
      <c r="H8" s="49">
        <v>1.7</v>
      </c>
      <c r="I8" s="48">
        <f t="shared" si="0"/>
        <v>1.58</v>
      </c>
      <c r="J8" s="48">
        <f t="shared" si="1"/>
        <v>1.51</v>
      </c>
      <c r="K8" s="47">
        <f t="shared" si="2"/>
        <v>1.46</v>
      </c>
    </row>
    <row r="9" spans="3:11" ht="17.25" customHeight="1" x14ac:dyDescent="0.2">
      <c r="C9" s="576"/>
      <c r="D9" s="564"/>
      <c r="E9" s="564"/>
      <c r="F9" s="564"/>
      <c r="G9" s="37" t="s">
        <v>466</v>
      </c>
      <c r="H9" s="49">
        <v>1.9</v>
      </c>
      <c r="I9" s="48">
        <f t="shared" si="0"/>
        <v>1.75</v>
      </c>
      <c r="J9" s="48">
        <f t="shared" si="1"/>
        <v>1.66</v>
      </c>
      <c r="K9" s="47">
        <f t="shared" si="2"/>
        <v>1.6</v>
      </c>
    </row>
    <row r="10" spans="3:11" ht="17.25" customHeight="1" x14ac:dyDescent="0.2">
      <c r="C10" s="576"/>
      <c r="D10" s="564"/>
      <c r="E10" s="564"/>
      <c r="F10" s="565"/>
      <c r="G10" s="37" t="s">
        <v>426</v>
      </c>
      <c r="H10" s="49">
        <v>2.15</v>
      </c>
      <c r="I10" s="48">
        <f t="shared" si="0"/>
        <v>1.96</v>
      </c>
      <c r="J10" s="48">
        <f t="shared" si="1"/>
        <v>1.86</v>
      </c>
      <c r="K10" s="47">
        <f t="shared" si="2"/>
        <v>1.77</v>
      </c>
    </row>
    <row r="11" spans="3:11" ht="17.25" customHeight="1" x14ac:dyDescent="0.2">
      <c r="C11" s="576"/>
      <c r="D11" s="564"/>
      <c r="E11" s="564"/>
      <c r="F11" s="563" t="s">
        <v>424</v>
      </c>
      <c r="G11" s="37" t="s">
        <v>465</v>
      </c>
      <c r="H11" s="49">
        <v>1.7</v>
      </c>
      <c r="I11" s="48">
        <f t="shared" si="0"/>
        <v>1.58</v>
      </c>
      <c r="J11" s="48">
        <f t="shared" si="1"/>
        <v>1.51</v>
      </c>
      <c r="K11" s="47">
        <f t="shared" si="2"/>
        <v>1.46</v>
      </c>
    </row>
    <row r="12" spans="3:11" ht="17.25" customHeight="1" x14ac:dyDescent="0.2">
      <c r="C12" s="576"/>
      <c r="D12" s="564"/>
      <c r="E12" s="564"/>
      <c r="F12" s="564"/>
      <c r="G12" s="37" t="s">
        <v>462</v>
      </c>
      <c r="H12" s="49">
        <v>1.9</v>
      </c>
      <c r="I12" s="48">
        <f t="shared" si="0"/>
        <v>1.75</v>
      </c>
      <c r="J12" s="48">
        <f t="shared" si="1"/>
        <v>1.66</v>
      </c>
      <c r="K12" s="47">
        <f t="shared" si="2"/>
        <v>1.6</v>
      </c>
    </row>
    <row r="13" spans="3:11" ht="17.25" customHeight="1" x14ac:dyDescent="0.2">
      <c r="C13" s="576"/>
      <c r="D13" s="564"/>
      <c r="E13" s="564"/>
      <c r="F13" s="564"/>
      <c r="G13" s="37" t="s">
        <v>461</v>
      </c>
      <c r="H13" s="49">
        <v>2.15</v>
      </c>
      <c r="I13" s="48">
        <f t="shared" si="0"/>
        <v>1.96</v>
      </c>
      <c r="J13" s="48">
        <f t="shared" si="1"/>
        <v>1.86</v>
      </c>
      <c r="K13" s="47">
        <f t="shared" si="2"/>
        <v>1.77</v>
      </c>
    </row>
    <row r="14" spans="3:11" ht="17.25" customHeight="1" x14ac:dyDescent="0.2">
      <c r="C14" s="576"/>
      <c r="D14" s="564"/>
      <c r="E14" s="565"/>
      <c r="F14" s="565"/>
      <c r="G14" s="41" t="s">
        <v>426</v>
      </c>
      <c r="H14" s="49">
        <v>2.33</v>
      </c>
      <c r="I14" s="48">
        <f t="shared" si="0"/>
        <v>2.11</v>
      </c>
      <c r="J14" s="48">
        <f t="shared" si="1"/>
        <v>1.99</v>
      </c>
      <c r="K14" s="47">
        <f t="shared" si="2"/>
        <v>1.89</v>
      </c>
    </row>
    <row r="15" spans="3:11" ht="17.25" customHeight="1" x14ac:dyDescent="0.2">
      <c r="C15" s="576"/>
      <c r="D15" s="564"/>
      <c r="E15" s="563" t="s">
        <v>446</v>
      </c>
      <c r="F15" s="563" t="s">
        <v>431</v>
      </c>
      <c r="G15" s="37" t="s">
        <v>430</v>
      </c>
      <c r="H15" s="49">
        <v>1.9</v>
      </c>
      <c r="I15" s="48">
        <f t="shared" si="0"/>
        <v>1.75</v>
      </c>
      <c r="J15" s="48">
        <f t="shared" si="1"/>
        <v>1.66</v>
      </c>
      <c r="K15" s="47">
        <f t="shared" si="2"/>
        <v>1.6</v>
      </c>
    </row>
    <row r="16" spans="3:11" ht="17.25" customHeight="1" x14ac:dyDescent="0.2">
      <c r="C16" s="576"/>
      <c r="D16" s="564"/>
      <c r="E16" s="564"/>
      <c r="F16" s="565"/>
      <c r="G16" s="37" t="s">
        <v>464</v>
      </c>
      <c r="H16" s="49">
        <v>2.15</v>
      </c>
      <c r="I16" s="48">
        <f t="shared" si="0"/>
        <v>1.96</v>
      </c>
      <c r="J16" s="48">
        <f t="shared" si="1"/>
        <v>1.86</v>
      </c>
      <c r="K16" s="47">
        <f t="shared" si="2"/>
        <v>1.77</v>
      </c>
    </row>
    <row r="17" spans="3:11" ht="17.25" customHeight="1" x14ac:dyDescent="0.2">
      <c r="C17" s="576"/>
      <c r="D17" s="564"/>
      <c r="E17" s="564"/>
      <c r="F17" s="563" t="s">
        <v>424</v>
      </c>
      <c r="G17" s="37" t="s">
        <v>463</v>
      </c>
      <c r="H17" s="49">
        <v>1.9</v>
      </c>
      <c r="I17" s="48">
        <f t="shared" si="0"/>
        <v>1.75</v>
      </c>
      <c r="J17" s="48">
        <f t="shared" si="1"/>
        <v>1.66</v>
      </c>
      <c r="K17" s="47">
        <f t="shared" si="2"/>
        <v>1.6</v>
      </c>
    </row>
    <row r="18" spans="3:11" ht="17.25" customHeight="1" x14ac:dyDescent="0.2">
      <c r="C18" s="576"/>
      <c r="D18" s="564"/>
      <c r="E18" s="564"/>
      <c r="F18" s="564"/>
      <c r="G18" s="37" t="s">
        <v>462</v>
      </c>
      <c r="H18" s="49">
        <v>2.15</v>
      </c>
      <c r="I18" s="48">
        <f t="shared" si="0"/>
        <v>1.96</v>
      </c>
      <c r="J18" s="48">
        <f t="shared" si="1"/>
        <v>1.86</v>
      </c>
      <c r="K18" s="47">
        <f t="shared" si="2"/>
        <v>1.77</v>
      </c>
    </row>
    <row r="19" spans="3:11" ht="17.25" customHeight="1" x14ac:dyDescent="0.2">
      <c r="C19" s="576"/>
      <c r="D19" s="564"/>
      <c r="E19" s="564"/>
      <c r="F19" s="564"/>
      <c r="G19" s="37" t="s">
        <v>461</v>
      </c>
      <c r="H19" s="49">
        <v>2.33</v>
      </c>
      <c r="I19" s="48">
        <f t="shared" si="0"/>
        <v>2.11</v>
      </c>
      <c r="J19" s="48">
        <f t="shared" si="1"/>
        <v>1.99</v>
      </c>
      <c r="K19" s="47">
        <f t="shared" si="2"/>
        <v>1.89</v>
      </c>
    </row>
    <row r="20" spans="3:11" ht="17.25" customHeight="1" x14ac:dyDescent="0.2">
      <c r="C20" s="576"/>
      <c r="D20" s="564"/>
      <c r="E20" s="565"/>
      <c r="F20" s="565"/>
      <c r="G20" s="41" t="s">
        <v>426</v>
      </c>
      <c r="H20" s="49">
        <v>2.91</v>
      </c>
      <c r="I20" s="48">
        <f t="shared" si="0"/>
        <v>2.59</v>
      </c>
      <c r="J20" s="48">
        <f t="shared" si="1"/>
        <v>2.4099999999999997</v>
      </c>
      <c r="K20" s="47">
        <f t="shared" si="2"/>
        <v>2.2599999999999998</v>
      </c>
    </row>
    <row r="21" spans="3:11" ht="17.25" customHeight="1" x14ac:dyDescent="0.2">
      <c r="C21" s="576"/>
      <c r="D21" s="564"/>
      <c r="E21" s="563" t="s">
        <v>425</v>
      </c>
      <c r="F21" s="563" t="s">
        <v>424</v>
      </c>
      <c r="G21" s="37" t="s">
        <v>460</v>
      </c>
      <c r="H21" s="49">
        <v>2.33</v>
      </c>
      <c r="I21" s="48">
        <f t="shared" si="0"/>
        <v>2.11</v>
      </c>
      <c r="J21" s="48">
        <f t="shared" si="1"/>
        <v>1.99</v>
      </c>
      <c r="K21" s="47">
        <f t="shared" si="2"/>
        <v>1.89</v>
      </c>
    </row>
    <row r="22" spans="3:11" ht="17.25" customHeight="1" x14ac:dyDescent="0.2">
      <c r="C22" s="576"/>
      <c r="D22" s="565"/>
      <c r="E22" s="565"/>
      <c r="F22" s="565"/>
      <c r="G22" s="41" t="s">
        <v>440</v>
      </c>
      <c r="H22" s="49">
        <v>2.91</v>
      </c>
      <c r="I22" s="48">
        <f t="shared" si="0"/>
        <v>2.59</v>
      </c>
      <c r="J22" s="48">
        <f t="shared" si="1"/>
        <v>2.4099999999999997</v>
      </c>
      <c r="K22" s="47">
        <f t="shared" si="2"/>
        <v>2.2599999999999998</v>
      </c>
    </row>
    <row r="23" spans="3:11" ht="17.25" customHeight="1" x14ac:dyDescent="0.2">
      <c r="C23" s="576"/>
      <c r="D23" s="563" t="s">
        <v>311</v>
      </c>
      <c r="E23" s="563" t="s">
        <v>432</v>
      </c>
      <c r="F23" s="563" t="s">
        <v>431</v>
      </c>
      <c r="G23" s="37" t="s">
        <v>430</v>
      </c>
      <c r="H23" s="49">
        <v>2.15</v>
      </c>
      <c r="I23" s="48">
        <f t="shared" si="0"/>
        <v>1.96</v>
      </c>
      <c r="J23" s="48">
        <f t="shared" si="1"/>
        <v>1.86</v>
      </c>
      <c r="K23" s="47">
        <f t="shared" si="2"/>
        <v>1.77</v>
      </c>
    </row>
    <row r="24" spans="3:11" ht="17.25" customHeight="1" x14ac:dyDescent="0.2">
      <c r="C24" s="576"/>
      <c r="D24" s="564"/>
      <c r="E24" s="564"/>
      <c r="F24" s="564"/>
      <c r="G24" s="37" t="s">
        <v>459</v>
      </c>
      <c r="H24" s="49">
        <v>2.33</v>
      </c>
      <c r="I24" s="48">
        <f t="shared" si="0"/>
        <v>2.11</v>
      </c>
      <c r="J24" s="48">
        <f t="shared" si="1"/>
        <v>1.99</v>
      </c>
      <c r="K24" s="47">
        <f t="shared" si="2"/>
        <v>1.89</v>
      </c>
    </row>
    <row r="25" spans="3:11" ht="17.25" customHeight="1" x14ac:dyDescent="0.2">
      <c r="C25" s="576"/>
      <c r="D25" s="564"/>
      <c r="E25" s="564"/>
      <c r="F25" s="565"/>
      <c r="G25" s="37" t="s">
        <v>449</v>
      </c>
      <c r="H25" s="49">
        <v>2.91</v>
      </c>
      <c r="I25" s="48">
        <f t="shared" si="0"/>
        <v>2.59</v>
      </c>
      <c r="J25" s="48">
        <f t="shared" si="1"/>
        <v>2.4099999999999997</v>
      </c>
      <c r="K25" s="47">
        <f t="shared" si="2"/>
        <v>2.2599999999999998</v>
      </c>
    </row>
    <row r="26" spans="3:11" ht="17.25" customHeight="1" x14ac:dyDescent="0.2">
      <c r="C26" s="576"/>
      <c r="D26" s="564"/>
      <c r="E26" s="564"/>
      <c r="F26" s="563" t="s">
        <v>424</v>
      </c>
      <c r="G26" s="37" t="s">
        <v>428</v>
      </c>
      <c r="H26" s="49">
        <v>2.15</v>
      </c>
      <c r="I26" s="48">
        <f t="shared" si="0"/>
        <v>1.96</v>
      </c>
      <c r="J26" s="48">
        <f t="shared" si="1"/>
        <v>1.86</v>
      </c>
      <c r="K26" s="47">
        <f t="shared" si="2"/>
        <v>1.77</v>
      </c>
    </row>
    <row r="27" spans="3:11" ht="17.25" customHeight="1" x14ac:dyDescent="0.2">
      <c r="C27" s="576"/>
      <c r="D27" s="564"/>
      <c r="E27" s="564"/>
      <c r="F27" s="564"/>
      <c r="G27" s="37" t="s">
        <v>458</v>
      </c>
      <c r="H27" s="49">
        <v>2.33</v>
      </c>
      <c r="I27" s="48">
        <f t="shared" si="0"/>
        <v>2.11</v>
      </c>
      <c r="J27" s="48">
        <f t="shared" si="1"/>
        <v>1.99</v>
      </c>
      <c r="K27" s="47">
        <f t="shared" si="2"/>
        <v>1.89</v>
      </c>
    </row>
    <row r="28" spans="3:11" ht="17.25" customHeight="1" x14ac:dyDescent="0.2">
      <c r="C28" s="576"/>
      <c r="D28" s="564"/>
      <c r="E28" s="565"/>
      <c r="F28" s="565"/>
      <c r="G28" s="41" t="s">
        <v>434</v>
      </c>
      <c r="H28" s="49">
        <v>2.91</v>
      </c>
      <c r="I28" s="48">
        <f t="shared" si="0"/>
        <v>2.59</v>
      </c>
      <c r="J28" s="48">
        <f t="shared" si="1"/>
        <v>2.4099999999999997</v>
      </c>
      <c r="K28" s="47">
        <f t="shared" si="2"/>
        <v>2.2599999999999998</v>
      </c>
    </row>
    <row r="29" spans="3:11" ht="17.25" customHeight="1" x14ac:dyDescent="0.2">
      <c r="C29" s="576"/>
      <c r="D29" s="564"/>
      <c r="E29" s="563" t="s">
        <v>425</v>
      </c>
      <c r="F29" s="563" t="s">
        <v>424</v>
      </c>
      <c r="G29" s="37" t="s">
        <v>457</v>
      </c>
      <c r="H29" s="49">
        <v>2.91</v>
      </c>
      <c r="I29" s="48">
        <f t="shared" si="0"/>
        <v>2.59</v>
      </c>
      <c r="J29" s="48">
        <f t="shared" si="1"/>
        <v>2.4099999999999997</v>
      </c>
      <c r="K29" s="47">
        <f t="shared" si="2"/>
        <v>2.2599999999999998</v>
      </c>
    </row>
    <row r="30" spans="3:11" ht="17.25" customHeight="1" x14ac:dyDescent="0.2">
      <c r="C30" s="576"/>
      <c r="D30" s="565"/>
      <c r="E30" s="565"/>
      <c r="F30" s="565"/>
      <c r="G30" s="41" t="s">
        <v>456</v>
      </c>
      <c r="H30" s="49">
        <v>3.49</v>
      </c>
      <c r="I30" s="48">
        <f t="shared" si="0"/>
        <v>3.0399999999999996</v>
      </c>
      <c r="J30" s="48">
        <f t="shared" si="1"/>
        <v>2.82</v>
      </c>
      <c r="K30" s="47">
        <f t="shared" si="2"/>
        <v>2.59</v>
      </c>
    </row>
    <row r="31" spans="3:11" ht="20" thickBot="1" x14ac:dyDescent="0.25">
      <c r="C31" s="576"/>
      <c r="D31" s="64" t="s">
        <v>421</v>
      </c>
      <c r="E31" s="46" t="s">
        <v>455</v>
      </c>
      <c r="F31" s="46" t="s">
        <v>455</v>
      </c>
      <c r="G31" s="37" t="s">
        <v>455</v>
      </c>
      <c r="H31" s="63">
        <v>6.51</v>
      </c>
      <c r="I31" s="62">
        <f t="shared" si="0"/>
        <v>5.2299999999999995</v>
      </c>
      <c r="J31" s="62">
        <f t="shared" si="1"/>
        <v>4.76</v>
      </c>
      <c r="K31" s="61">
        <f t="shared" si="2"/>
        <v>3.9499999999999997</v>
      </c>
    </row>
    <row r="32" spans="3:11" ht="19.5" x14ac:dyDescent="0.2">
      <c r="C32" s="575" t="s">
        <v>454</v>
      </c>
      <c r="D32" s="577" t="s">
        <v>453</v>
      </c>
      <c r="E32" s="577" t="s">
        <v>452</v>
      </c>
      <c r="F32" s="564" t="s">
        <v>431</v>
      </c>
      <c r="G32" s="60" t="s">
        <v>451</v>
      </c>
      <c r="H32" s="59">
        <v>1.9</v>
      </c>
      <c r="I32" s="58">
        <f t="shared" si="0"/>
        <v>1.75</v>
      </c>
      <c r="J32" s="58">
        <f t="shared" si="1"/>
        <v>1.66</v>
      </c>
      <c r="K32" s="57">
        <f t="shared" si="2"/>
        <v>1.6</v>
      </c>
    </row>
    <row r="33" spans="3:11" ht="19.5" x14ac:dyDescent="0.2">
      <c r="C33" s="576"/>
      <c r="D33" s="564"/>
      <c r="E33" s="564"/>
      <c r="F33" s="564"/>
      <c r="G33" s="41" t="s">
        <v>450</v>
      </c>
      <c r="H33" s="49">
        <v>2.15</v>
      </c>
      <c r="I33" s="48">
        <f t="shared" si="0"/>
        <v>1.96</v>
      </c>
      <c r="J33" s="48">
        <f t="shared" si="1"/>
        <v>1.86</v>
      </c>
      <c r="K33" s="47">
        <f t="shared" si="2"/>
        <v>1.77</v>
      </c>
    </row>
    <row r="34" spans="3:11" ht="19.5" customHeight="1" x14ac:dyDescent="0.2">
      <c r="C34" s="576"/>
      <c r="D34" s="564"/>
      <c r="E34" s="564"/>
      <c r="F34" s="565"/>
      <c r="G34" s="41" t="s">
        <v>449</v>
      </c>
      <c r="H34" s="49">
        <v>2.33</v>
      </c>
      <c r="I34" s="48">
        <f t="shared" si="0"/>
        <v>2.11</v>
      </c>
      <c r="J34" s="48">
        <f t="shared" si="1"/>
        <v>1.99</v>
      </c>
      <c r="K34" s="47">
        <f t="shared" si="2"/>
        <v>1.89</v>
      </c>
    </row>
    <row r="35" spans="3:11" ht="19.5" x14ac:dyDescent="0.2">
      <c r="C35" s="576"/>
      <c r="D35" s="564"/>
      <c r="E35" s="564"/>
      <c r="F35" s="563" t="s">
        <v>424</v>
      </c>
      <c r="G35" s="41" t="s">
        <v>442</v>
      </c>
      <c r="H35" s="49">
        <v>1.9</v>
      </c>
      <c r="I35" s="48">
        <f t="shared" si="0"/>
        <v>1.75</v>
      </c>
      <c r="J35" s="48">
        <f t="shared" si="1"/>
        <v>1.66</v>
      </c>
      <c r="K35" s="47">
        <f t="shared" si="2"/>
        <v>1.6</v>
      </c>
    </row>
    <row r="36" spans="3:11" ht="19.5" x14ac:dyDescent="0.2">
      <c r="C36" s="576"/>
      <c r="D36" s="564"/>
      <c r="E36" s="564"/>
      <c r="F36" s="564"/>
      <c r="G36" s="41" t="s">
        <v>448</v>
      </c>
      <c r="H36" s="49">
        <v>2.15</v>
      </c>
      <c r="I36" s="48">
        <f t="shared" si="0"/>
        <v>1.96</v>
      </c>
      <c r="J36" s="48">
        <f t="shared" si="1"/>
        <v>1.86</v>
      </c>
      <c r="K36" s="47">
        <f t="shared" si="2"/>
        <v>1.77</v>
      </c>
    </row>
    <row r="37" spans="3:11" ht="19.5" x14ac:dyDescent="0.2">
      <c r="C37" s="576"/>
      <c r="D37" s="564"/>
      <c r="E37" s="564"/>
      <c r="F37" s="564"/>
      <c r="G37" s="41" t="s">
        <v>447</v>
      </c>
      <c r="H37" s="49">
        <v>2.33</v>
      </c>
      <c r="I37" s="48">
        <f t="shared" si="0"/>
        <v>2.11</v>
      </c>
      <c r="J37" s="48">
        <f t="shared" si="1"/>
        <v>1.99</v>
      </c>
      <c r="K37" s="47">
        <f t="shared" si="2"/>
        <v>1.89</v>
      </c>
    </row>
    <row r="38" spans="3:11" ht="19.5" x14ac:dyDescent="0.2">
      <c r="C38" s="576"/>
      <c r="D38" s="564"/>
      <c r="E38" s="565"/>
      <c r="F38" s="565"/>
      <c r="G38" s="41" t="s">
        <v>422</v>
      </c>
      <c r="H38" s="49">
        <v>2.91</v>
      </c>
      <c r="I38" s="48">
        <f t="shared" si="0"/>
        <v>2.59</v>
      </c>
      <c r="J38" s="48">
        <f t="shared" si="1"/>
        <v>2.4099999999999997</v>
      </c>
      <c r="K38" s="47">
        <f t="shared" si="2"/>
        <v>2.2599999999999998</v>
      </c>
    </row>
    <row r="39" spans="3:11" ht="19.5" x14ac:dyDescent="0.2">
      <c r="C39" s="576"/>
      <c r="D39" s="564"/>
      <c r="E39" s="563" t="s">
        <v>446</v>
      </c>
      <c r="F39" s="563" t="s">
        <v>431</v>
      </c>
      <c r="G39" s="41" t="s">
        <v>445</v>
      </c>
      <c r="H39" s="49">
        <v>2.15</v>
      </c>
      <c r="I39" s="48">
        <f t="shared" ref="I39:I61" si="3">ROUNDUP(0.5*H39+0.5*1/(1/H39+0.1),2)</f>
        <v>1.96</v>
      </c>
      <c r="J39" s="48">
        <f t="shared" ref="J39:J61" si="4">ROUNDUP(0.5*H39+0.5*1/(1/H39+0.18),2)</f>
        <v>1.86</v>
      </c>
      <c r="K39" s="47">
        <f t="shared" ref="K39:K61" si="5">ROUNDUP(1/(1/H39+0.1),2)</f>
        <v>1.77</v>
      </c>
    </row>
    <row r="40" spans="3:11" ht="19.5" x14ac:dyDescent="0.2">
      <c r="C40" s="576"/>
      <c r="D40" s="564"/>
      <c r="E40" s="564"/>
      <c r="F40" s="564"/>
      <c r="G40" s="41" t="s">
        <v>444</v>
      </c>
      <c r="H40" s="49">
        <v>2.33</v>
      </c>
      <c r="I40" s="48">
        <f t="shared" si="3"/>
        <v>2.11</v>
      </c>
      <c r="J40" s="48">
        <f t="shared" si="4"/>
        <v>1.99</v>
      </c>
      <c r="K40" s="47">
        <f t="shared" si="5"/>
        <v>1.89</v>
      </c>
    </row>
    <row r="41" spans="3:11" ht="19.5" x14ac:dyDescent="0.2">
      <c r="C41" s="576"/>
      <c r="D41" s="564"/>
      <c r="E41" s="564"/>
      <c r="F41" s="565"/>
      <c r="G41" s="41" t="s">
        <v>443</v>
      </c>
      <c r="H41" s="49">
        <v>2.91</v>
      </c>
      <c r="I41" s="48">
        <f t="shared" si="3"/>
        <v>2.59</v>
      </c>
      <c r="J41" s="48">
        <f t="shared" si="4"/>
        <v>2.4099999999999997</v>
      </c>
      <c r="K41" s="47">
        <f t="shared" si="5"/>
        <v>2.2599999999999998</v>
      </c>
    </row>
    <row r="42" spans="3:11" ht="19.5" x14ac:dyDescent="0.2">
      <c r="C42" s="576"/>
      <c r="D42" s="564"/>
      <c r="E42" s="564"/>
      <c r="F42" s="563" t="s">
        <v>424</v>
      </c>
      <c r="G42" s="41" t="s">
        <v>442</v>
      </c>
      <c r="H42" s="49">
        <v>2.15</v>
      </c>
      <c r="I42" s="48">
        <f t="shared" si="3"/>
        <v>1.96</v>
      </c>
      <c r="J42" s="48">
        <f t="shared" si="4"/>
        <v>1.86</v>
      </c>
      <c r="K42" s="47">
        <f t="shared" si="5"/>
        <v>1.77</v>
      </c>
    </row>
    <row r="43" spans="3:11" ht="19.5" x14ac:dyDescent="0.2">
      <c r="C43" s="576"/>
      <c r="D43" s="564"/>
      <c r="E43" s="564"/>
      <c r="F43" s="564"/>
      <c r="G43" s="41" t="s">
        <v>441</v>
      </c>
      <c r="H43" s="49">
        <v>2.33</v>
      </c>
      <c r="I43" s="48">
        <f t="shared" si="3"/>
        <v>2.11</v>
      </c>
      <c r="J43" s="48">
        <f t="shared" si="4"/>
        <v>1.99</v>
      </c>
      <c r="K43" s="47">
        <f t="shared" si="5"/>
        <v>1.89</v>
      </c>
    </row>
    <row r="44" spans="3:11" ht="19.5" x14ac:dyDescent="0.2">
      <c r="C44" s="576"/>
      <c r="D44" s="564"/>
      <c r="E44" s="565"/>
      <c r="F44" s="565"/>
      <c r="G44" s="41" t="s">
        <v>440</v>
      </c>
      <c r="H44" s="49">
        <v>2.91</v>
      </c>
      <c r="I44" s="48">
        <f t="shared" si="3"/>
        <v>2.59</v>
      </c>
      <c r="J44" s="48">
        <f t="shared" si="4"/>
        <v>2.4099999999999997</v>
      </c>
      <c r="K44" s="47">
        <f t="shared" si="5"/>
        <v>2.2599999999999998</v>
      </c>
    </row>
    <row r="45" spans="3:11" ht="19.5" x14ac:dyDescent="0.2">
      <c r="C45" s="576"/>
      <c r="D45" s="564"/>
      <c r="E45" s="563" t="s">
        <v>425</v>
      </c>
      <c r="F45" s="563" t="s">
        <v>424</v>
      </c>
      <c r="G45" s="41" t="s">
        <v>439</v>
      </c>
      <c r="H45" s="49">
        <v>2.91</v>
      </c>
      <c r="I45" s="48">
        <f t="shared" si="3"/>
        <v>2.59</v>
      </c>
      <c r="J45" s="48">
        <f t="shared" si="4"/>
        <v>2.4099999999999997</v>
      </c>
      <c r="K45" s="47">
        <f t="shared" si="5"/>
        <v>2.2599999999999998</v>
      </c>
    </row>
    <row r="46" spans="3:11" ht="19.5" x14ac:dyDescent="0.2">
      <c r="C46" s="576"/>
      <c r="D46" s="565"/>
      <c r="E46" s="565"/>
      <c r="F46" s="565"/>
      <c r="G46" s="41" t="s">
        <v>426</v>
      </c>
      <c r="H46" s="49">
        <v>3.49</v>
      </c>
      <c r="I46" s="48">
        <f t="shared" si="3"/>
        <v>3.0399999999999996</v>
      </c>
      <c r="J46" s="48">
        <f t="shared" si="4"/>
        <v>2.82</v>
      </c>
      <c r="K46" s="47">
        <f t="shared" si="5"/>
        <v>2.59</v>
      </c>
    </row>
    <row r="47" spans="3:11" ht="19.5" x14ac:dyDescent="0.2">
      <c r="C47" s="576"/>
      <c r="D47" s="563" t="s">
        <v>311</v>
      </c>
      <c r="E47" s="563" t="s">
        <v>432</v>
      </c>
      <c r="F47" s="563" t="s">
        <v>431</v>
      </c>
      <c r="G47" s="41" t="s">
        <v>428</v>
      </c>
      <c r="H47" s="49">
        <v>2.33</v>
      </c>
      <c r="I47" s="48">
        <f t="shared" si="3"/>
        <v>2.11</v>
      </c>
      <c r="J47" s="48">
        <f t="shared" si="4"/>
        <v>1.99</v>
      </c>
      <c r="K47" s="47">
        <f t="shared" si="5"/>
        <v>1.89</v>
      </c>
    </row>
    <row r="48" spans="3:11" ht="19.5" x14ac:dyDescent="0.2">
      <c r="C48" s="576"/>
      <c r="D48" s="564"/>
      <c r="E48" s="564"/>
      <c r="F48" s="565"/>
      <c r="G48" s="41" t="s">
        <v>438</v>
      </c>
      <c r="H48" s="49">
        <v>2.91</v>
      </c>
      <c r="I48" s="48">
        <f t="shared" si="3"/>
        <v>2.59</v>
      </c>
      <c r="J48" s="48">
        <f t="shared" si="4"/>
        <v>2.4099999999999997</v>
      </c>
      <c r="K48" s="47">
        <f t="shared" si="5"/>
        <v>2.2599999999999998</v>
      </c>
    </row>
    <row r="49" spans="3:11" ht="19.5" x14ac:dyDescent="0.2">
      <c r="C49" s="576"/>
      <c r="D49" s="564"/>
      <c r="E49" s="564"/>
      <c r="F49" s="563" t="s">
        <v>424</v>
      </c>
      <c r="G49" s="41" t="s">
        <v>437</v>
      </c>
      <c r="H49" s="49">
        <v>2.91</v>
      </c>
      <c r="I49" s="48">
        <f t="shared" si="3"/>
        <v>2.59</v>
      </c>
      <c r="J49" s="48">
        <f t="shared" si="4"/>
        <v>2.4099999999999997</v>
      </c>
      <c r="K49" s="47">
        <f t="shared" si="5"/>
        <v>2.2599999999999998</v>
      </c>
    </row>
    <row r="50" spans="3:11" ht="19.5" x14ac:dyDescent="0.2">
      <c r="C50" s="576"/>
      <c r="D50" s="564"/>
      <c r="E50" s="565"/>
      <c r="F50" s="565"/>
      <c r="G50" s="41" t="s">
        <v>436</v>
      </c>
      <c r="H50" s="49">
        <v>3.49</v>
      </c>
      <c r="I50" s="48">
        <f t="shared" si="3"/>
        <v>3.0399999999999996</v>
      </c>
      <c r="J50" s="48">
        <f t="shared" si="4"/>
        <v>2.82</v>
      </c>
      <c r="K50" s="47">
        <f t="shared" si="5"/>
        <v>2.59</v>
      </c>
    </row>
    <row r="51" spans="3:11" ht="19.5" x14ac:dyDescent="0.2">
      <c r="C51" s="576"/>
      <c r="D51" s="564"/>
      <c r="E51" s="563" t="s">
        <v>425</v>
      </c>
      <c r="F51" s="563" t="s">
        <v>424</v>
      </c>
      <c r="G51" s="41" t="s">
        <v>435</v>
      </c>
      <c r="H51" s="49">
        <v>3.49</v>
      </c>
      <c r="I51" s="48">
        <f t="shared" si="3"/>
        <v>3.0399999999999996</v>
      </c>
      <c r="J51" s="48">
        <f t="shared" si="4"/>
        <v>2.82</v>
      </c>
      <c r="K51" s="47">
        <f t="shared" si="5"/>
        <v>2.59</v>
      </c>
    </row>
    <row r="52" spans="3:11" ht="19.5" x14ac:dyDescent="0.2">
      <c r="C52" s="576"/>
      <c r="D52" s="564"/>
      <c r="E52" s="564"/>
      <c r="F52" s="564"/>
      <c r="G52" s="37" t="s">
        <v>434</v>
      </c>
      <c r="H52" s="56">
        <v>4.07</v>
      </c>
      <c r="I52" s="55">
        <f t="shared" si="3"/>
        <v>3.4899999999999998</v>
      </c>
      <c r="J52" s="55">
        <f t="shared" si="4"/>
        <v>3.21</v>
      </c>
      <c r="K52" s="54">
        <f t="shared" si="5"/>
        <v>2.9</v>
      </c>
    </row>
    <row r="53" spans="3:11" ht="20" thickBot="1" x14ac:dyDescent="0.25">
      <c r="C53" s="50"/>
      <c r="D53" s="46" t="s">
        <v>421</v>
      </c>
      <c r="E53" s="46" t="s">
        <v>308</v>
      </c>
      <c r="F53" s="46" t="s">
        <v>308</v>
      </c>
      <c r="G53" s="45" t="s">
        <v>308</v>
      </c>
      <c r="H53" s="44">
        <v>6.51</v>
      </c>
      <c r="I53" s="43">
        <f t="shared" si="3"/>
        <v>5.2299999999999995</v>
      </c>
      <c r="J53" s="43">
        <f t="shared" si="4"/>
        <v>4.76</v>
      </c>
      <c r="K53" s="42">
        <f t="shared" si="5"/>
        <v>3.9499999999999997</v>
      </c>
    </row>
    <row r="54" spans="3:11" ht="19.5" x14ac:dyDescent="0.2">
      <c r="C54" s="575" t="s">
        <v>433</v>
      </c>
      <c r="D54" s="564" t="s">
        <v>311</v>
      </c>
      <c r="E54" s="564" t="s">
        <v>432</v>
      </c>
      <c r="F54" s="564" t="s">
        <v>431</v>
      </c>
      <c r="G54" s="40" t="s">
        <v>430</v>
      </c>
      <c r="H54" s="53">
        <v>2.91</v>
      </c>
      <c r="I54" s="52">
        <f t="shared" si="3"/>
        <v>2.59</v>
      </c>
      <c r="J54" s="52">
        <f t="shared" si="4"/>
        <v>2.4099999999999997</v>
      </c>
      <c r="K54" s="51">
        <f t="shared" si="5"/>
        <v>2.2599999999999998</v>
      </c>
    </row>
    <row r="55" spans="3:11" ht="19.5" x14ac:dyDescent="0.2">
      <c r="C55" s="576"/>
      <c r="D55" s="564"/>
      <c r="E55" s="564"/>
      <c r="F55" s="565"/>
      <c r="G55" s="41" t="s">
        <v>429</v>
      </c>
      <c r="H55" s="49">
        <v>3.49</v>
      </c>
      <c r="I55" s="48">
        <f t="shared" si="3"/>
        <v>3.0399999999999996</v>
      </c>
      <c r="J55" s="48">
        <f t="shared" si="4"/>
        <v>2.82</v>
      </c>
      <c r="K55" s="47">
        <f t="shared" si="5"/>
        <v>2.59</v>
      </c>
    </row>
    <row r="56" spans="3:11" ht="19.5" x14ac:dyDescent="0.2">
      <c r="C56" s="576"/>
      <c r="D56" s="564"/>
      <c r="E56" s="564"/>
      <c r="F56" s="563" t="s">
        <v>424</v>
      </c>
      <c r="G56" s="41" t="s">
        <v>428</v>
      </c>
      <c r="H56" s="49">
        <v>2.91</v>
      </c>
      <c r="I56" s="48">
        <f t="shared" si="3"/>
        <v>2.59</v>
      </c>
      <c r="J56" s="48">
        <f t="shared" si="4"/>
        <v>2.4099999999999997</v>
      </c>
      <c r="K56" s="47">
        <f t="shared" si="5"/>
        <v>2.2599999999999998</v>
      </c>
    </row>
    <row r="57" spans="3:11" ht="19.5" x14ac:dyDescent="0.2">
      <c r="C57" s="576"/>
      <c r="D57" s="564"/>
      <c r="E57" s="564"/>
      <c r="F57" s="564"/>
      <c r="G57" s="41" t="s">
        <v>427</v>
      </c>
      <c r="H57" s="49">
        <v>3.49</v>
      </c>
      <c r="I57" s="48">
        <f t="shared" si="3"/>
        <v>3.0399999999999996</v>
      </c>
      <c r="J57" s="48">
        <f t="shared" si="4"/>
        <v>2.82</v>
      </c>
      <c r="K57" s="47">
        <f t="shared" si="5"/>
        <v>2.59</v>
      </c>
    </row>
    <row r="58" spans="3:11" ht="19.5" x14ac:dyDescent="0.2">
      <c r="C58" s="576"/>
      <c r="D58" s="564"/>
      <c r="E58" s="565"/>
      <c r="F58" s="565"/>
      <c r="G58" s="41" t="s">
        <v>426</v>
      </c>
      <c r="H58" s="49">
        <v>4.07</v>
      </c>
      <c r="I58" s="48">
        <f t="shared" si="3"/>
        <v>3.4899999999999998</v>
      </c>
      <c r="J58" s="48">
        <f t="shared" si="4"/>
        <v>3.21</v>
      </c>
      <c r="K58" s="47">
        <f t="shared" si="5"/>
        <v>2.9</v>
      </c>
    </row>
    <row r="59" spans="3:11" ht="19.5" x14ac:dyDescent="0.2">
      <c r="C59" s="576"/>
      <c r="D59" s="564"/>
      <c r="E59" s="563" t="s">
        <v>425</v>
      </c>
      <c r="F59" s="563" t="s">
        <v>424</v>
      </c>
      <c r="G59" s="41" t="s">
        <v>423</v>
      </c>
      <c r="H59" s="49">
        <v>4.07</v>
      </c>
      <c r="I59" s="48">
        <f t="shared" si="3"/>
        <v>3.4899999999999998</v>
      </c>
      <c r="J59" s="48">
        <f t="shared" si="4"/>
        <v>3.21</v>
      </c>
      <c r="K59" s="47">
        <f t="shared" si="5"/>
        <v>2.9</v>
      </c>
    </row>
    <row r="60" spans="3:11" ht="19.5" x14ac:dyDescent="0.2">
      <c r="C60" s="576"/>
      <c r="D60" s="565"/>
      <c r="E60" s="565"/>
      <c r="F60" s="565"/>
      <c r="G60" s="41" t="s">
        <v>422</v>
      </c>
      <c r="H60" s="49">
        <v>4.6500000000000004</v>
      </c>
      <c r="I60" s="48">
        <f t="shared" si="3"/>
        <v>3.92</v>
      </c>
      <c r="J60" s="48">
        <f t="shared" si="4"/>
        <v>3.5999999999999996</v>
      </c>
      <c r="K60" s="47">
        <f t="shared" si="5"/>
        <v>3.1799999999999997</v>
      </c>
    </row>
    <row r="61" spans="3:11" ht="20" thickBot="1" x14ac:dyDescent="0.25">
      <c r="C61" s="578"/>
      <c r="D61" s="46" t="s">
        <v>421</v>
      </c>
      <c r="E61" s="46" t="s">
        <v>308</v>
      </c>
      <c r="F61" s="46" t="s">
        <v>308</v>
      </c>
      <c r="G61" s="45" t="s">
        <v>308</v>
      </c>
      <c r="H61" s="44">
        <v>6.51</v>
      </c>
      <c r="I61" s="43">
        <f t="shared" si="3"/>
        <v>5.2299999999999995</v>
      </c>
      <c r="J61" s="43">
        <f t="shared" si="4"/>
        <v>4.76</v>
      </c>
      <c r="K61" s="42">
        <f t="shared" si="5"/>
        <v>3.9499999999999997</v>
      </c>
    </row>
    <row r="62" spans="3:11" x14ac:dyDescent="0.2">
      <c r="C62" s="566" t="s">
        <v>420</v>
      </c>
      <c r="D62" s="567"/>
      <c r="E62" s="567"/>
      <c r="F62" s="567"/>
      <c r="G62" s="567"/>
      <c r="H62" s="567"/>
      <c r="I62" s="567"/>
      <c r="J62" s="567"/>
      <c r="K62" s="568"/>
    </row>
    <row r="63" spans="3:11" x14ac:dyDescent="0.2">
      <c r="C63" s="569"/>
      <c r="D63" s="570"/>
      <c r="E63" s="570"/>
      <c r="F63" s="570"/>
      <c r="G63" s="570"/>
      <c r="H63" s="570"/>
      <c r="I63" s="570"/>
      <c r="J63" s="570"/>
      <c r="K63" s="571"/>
    </row>
    <row r="64" spans="3:11" ht="16.5" thickBot="1" x14ac:dyDescent="0.25">
      <c r="C64" s="572"/>
      <c r="D64" s="573"/>
      <c r="E64" s="573"/>
      <c r="F64" s="573"/>
      <c r="G64" s="573"/>
      <c r="H64" s="573"/>
      <c r="I64" s="573"/>
      <c r="J64" s="573"/>
      <c r="K64" s="574"/>
    </row>
    <row r="65" spans="3:3" x14ac:dyDescent="0.2">
      <c r="C65" s="8" t="s">
        <v>419</v>
      </c>
    </row>
    <row r="66" spans="3:3" ht="20.25" customHeight="1" x14ac:dyDescent="0.2">
      <c r="C66" s="8" t="s">
        <v>418</v>
      </c>
    </row>
    <row r="67" spans="3:3" ht="19.5" customHeight="1" x14ac:dyDescent="0.2">
      <c r="C67" s="9" t="s">
        <v>417</v>
      </c>
    </row>
    <row r="68" spans="3:3" ht="20.25" customHeight="1" x14ac:dyDescent="0.2"/>
    <row r="69" spans="3:3" ht="20.25" customHeight="1" x14ac:dyDescent="0.2"/>
    <row r="70" spans="3:3" ht="20.25" customHeight="1" x14ac:dyDescent="0.2"/>
    <row r="71" spans="3:3" ht="20.25" customHeight="1" x14ac:dyDescent="0.2"/>
    <row r="72" spans="3:3" ht="20.25" customHeight="1" x14ac:dyDescent="0.2"/>
    <row r="73" spans="3:3" ht="20.25" customHeight="1" x14ac:dyDescent="0.2"/>
    <row r="74" spans="3:3" ht="20.25" customHeight="1" x14ac:dyDescent="0.2"/>
    <row r="75" spans="3:3" ht="20.25" customHeight="1" x14ac:dyDescent="0.2"/>
    <row r="76" spans="3:3" ht="20.25" customHeight="1" x14ac:dyDescent="0.2"/>
    <row r="77" spans="3:3" ht="20.25" customHeight="1" x14ac:dyDescent="0.2"/>
    <row r="78" spans="3:3" ht="20.25" customHeight="1" x14ac:dyDescent="0.2"/>
    <row r="79" spans="3:3" ht="20.25" customHeight="1" x14ac:dyDescent="0.2"/>
    <row r="80" spans="3:3" ht="20.25" customHeight="1" x14ac:dyDescent="0.2"/>
    <row r="81" s="5" customFormat="1" ht="20.25" customHeight="1" x14ac:dyDescent="0.2"/>
    <row r="82" s="5" customFormat="1" ht="20.25" customHeight="1" x14ac:dyDescent="0.2"/>
    <row r="83" s="5" customFormat="1" ht="20.25" customHeight="1" x14ac:dyDescent="0.2"/>
    <row r="84" s="5" customFormat="1" ht="20.25" customHeight="1" x14ac:dyDescent="0.2"/>
    <row r="85" s="5" customFormat="1" ht="20.25" customHeight="1" x14ac:dyDescent="0.2"/>
    <row r="86" s="5" customFormat="1" ht="20.25" customHeight="1" x14ac:dyDescent="0.2"/>
    <row r="87" s="5" customFormat="1" ht="20.25" customHeight="1" x14ac:dyDescent="0.2"/>
    <row r="88" s="5" customFormat="1" ht="20.25" customHeight="1" x14ac:dyDescent="0.2"/>
    <row r="89" s="5" customFormat="1" ht="20.25" customHeight="1" x14ac:dyDescent="0.2"/>
    <row r="90" s="5" customFormat="1" ht="20.25" customHeight="1" x14ac:dyDescent="0.2"/>
    <row r="91" s="5" customFormat="1" ht="20.25" customHeight="1" x14ac:dyDescent="0.2"/>
    <row r="92" s="5" customFormat="1" ht="20.25" customHeight="1" x14ac:dyDescent="0.2"/>
    <row r="93" s="5" customFormat="1" ht="20.25" customHeight="1" x14ac:dyDescent="0.2"/>
    <row r="94" s="5" customFormat="1" ht="20.25" customHeight="1" x14ac:dyDescent="0.2"/>
    <row r="95" s="5" customFormat="1" ht="20.25" customHeight="1" x14ac:dyDescent="0.2"/>
    <row r="96" s="5" customFormat="1" ht="20.25" customHeight="1" x14ac:dyDescent="0.2"/>
    <row r="97" s="5" customFormat="1" ht="20.25" customHeight="1" x14ac:dyDescent="0.2"/>
    <row r="98" s="5" customFormat="1" ht="20.25" customHeight="1" x14ac:dyDescent="0.2"/>
    <row r="99" s="5" customFormat="1" ht="20.25" customHeight="1" x14ac:dyDescent="0.2"/>
    <row r="100" s="5" customFormat="1" ht="20.25" customHeight="1" x14ac:dyDescent="0.2"/>
    <row r="101" s="5" customFormat="1" ht="20.25" customHeight="1" x14ac:dyDescent="0.2"/>
    <row r="102" s="5" customFormat="1" ht="20.25" customHeight="1" x14ac:dyDescent="0.2"/>
    <row r="103" s="5" customFormat="1" ht="20.25" customHeight="1" x14ac:dyDescent="0.2"/>
    <row r="104" s="5" customFormat="1" ht="20.25" customHeight="1" x14ac:dyDescent="0.2"/>
    <row r="105" s="5" customFormat="1" ht="20.25" customHeight="1" x14ac:dyDescent="0.2"/>
    <row r="106" s="5" customFormat="1" ht="20.25" customHeight="1" x14ac:dyDescent="0.2"/>
    <row r="107" s="5" customFormat="1" ht="20.25" customHeight="1" x14ac:dyDescent="0.2"/>
    <row r="108" s="5" customFormat="1" ht="20.25" customHeight="1" x14ac:dyDescent="0.2"/>
    <row r="109" s="5" customFormat="1" ht="20.25" customHeight="1" x14ac:dyDescent="0.2"/>
    <row r="110" s="5" customFormat="1" ht="20.25" customHeight="1" x14ac:dyDescent="0.2"/>
    <row r="111" s="5" customFormat="1" ht="20.25" customHeight="1" x14ac:dyDescent="0.2"/>
    <row r="112" s="5" customFormat="1" ht="20.25" customHeight="1" x14ac:dyDescent="0.2"/>
    <row r="113" s="5" customFormat="1" ht="20.25" customHeight="1" x14ac:dyDescent="0.2"/>
    <row r="114" s="5" customFormat="1" ht="20.25" customHeight="1" x14ac:dyDescent="0.2"/>
    <row r="115" s="5" customFormat="1" ht="20.25" customHeight="1" x14ac:dyDescent="0.2"/>
    <row r="116" s="5" customFormat="1" ht="20.25" customHeight="1" x14ac:dyDescent="0.2"/>
    <row r="117" s="5" customFormat="1" ht="20.25" customHeight="1" x14ac:dyDescent="0.2"/>
    <row r="118" s="5" customFormat="1" ht="20.25" customHeight="1" x14ac:dyDescent="0.2"/>
    <row r="119" s="5" customFormat="1" ht="20.25" customHeight="1" x14ac:dyDescent="0.2"/>
  </sheetData>
  <mergeCells count="44">
    <mergeCell ref="C5:C6"/>
    <mergeCell ref="D5:E6"/>
    <mergeCell ref="H5:K5"/>
    <mergeCell ref="C7:C31"/>
    <mergeCell ref="D7:D22"/>
    <mergeCell ref="E7:E14"/>
    <mergeCell ref="F7:F10"/>
    <mergeCell ref="F11:F14"/>
    <mergeCell ref="E15:E20"/>
    <mergeCell ref="F15:F16"/>
    <mergeCell ref="E21:E22"/>
    <mergeCell ref="F21:F22"/>
    <mergeCell ref="F29:F30"/>
    <mergeCell ref="D23:D30"/>
    <mergeCell ref="E23:E28"/>
    <mergeCell ref="F5:G5"/>
    <mergeCell ref="C62:K64"/>
    <mergeCell ref="E47:E50"/>
    <mergeCell ref="F47:F48"/>
    <mergeCell ref="C32:C52"/>
    <mergeCell ref="D32:D46"/>
    <mergeCell ref="E32:E38"/>
    <mergeCell ref="F32:F34"/>
    <mergeCell ref="F35:F38"/>
    <mergeCell ref="E39:E44"/>
    <mergeCell ref="F39:F41"/>
    <mergeCell ref="F42:F44"/>
    <mergeCell ref="E45:E46"/>
    <mergeCell ref="F49:F50"/>
    <mergeCell ref="C54:C61"/>
    <mergeCell ref="D54:D60"/>
    <mergeCell ref="E54:E58"/>
    <mergeCell ref="F54:F55"/>
    <mergeCell ref="F56:F58"/>
    <mergeCell ref="E59:E60"/>
    <mergeCell ref="F59:F60"/>
    <mergeCell ref="F45:F46"/>
    <mergeCell ref="F17:F20"/>
    <mergeCell ref="D47:D52"/>
    <mergeCell ref="E51:E52"/>
    <mergeCell ref="F51:F52"/>
    <mergeCell ref="F23:F25"/>
    <mergeCell ref="F26:F28"/>
    <mergeCell ref="E29:E30"/>
  </mergeCells>
  <phoneticPr fontId="26"/>
  <printOptions horizontalCentered="1"/>
  <pageMargins left="0.25" right="0.25" top="0.75" bottom="0.75" header="0.3" footer="0.3"/>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1E1CB-8CA9-4B7A-BD7E-F1EFF84719DB}">
  <sheetPr codeName="Sheet4">
    <pageSetUpPr fitToPage="1"/>
  </sheetPr>
  <dimension ref="A1:L122"/>
  <sheetViews>
    <sheetView showGridLines="0" zoomScale="80" zoomScaleNormal="80" zoomScaleSheetLayoutView="85" workbookViewId="0"/>
  </sheetViews>
  <sheetFormatPr defaultColWidth="9.81640625" defaultRowHeight="14" x14ac:dyDescent="0.2"/>
  <cols>
    <col min="1" max="2" width="5" style="3" customWidth="1"/>
    <col min="3" max="3" width="15.90625" style="3" customWidth="1"/>
    <col min="4" max="6" width="20.26953125" style="3" customWidth="1"/>
    <col min="7" max="7" width="22.453125" style="3" customWidth="1"/>
    <col min="8" max="8" width="17" style="3" customWidth="1"/>
    <col min="9" max="9" width="22.453125" style="3" customWidth="1"/>
    <col min="10" max="10" width="19.1796875" style="3" customWidth="1"/>
    <col min="11" max="11" width="19.1796875" style="4" customWidth="1"/>
    <col min="12" max="16384" width="9.81640625" style="3"/>
  </cols>
  <sheetData>
    <row r="1" spans="1:12" ht="20.149999999999999" customHeight="1" x14ac:dyDescent="0.2">
      <c r="A1" s="5"/>
      <c r="B1" s="5"/>
      <c r="C1" s="5"/>
      <c r="D1" s="5"/>
      <c r="E1" s="5"/>
      <c r="F1" s="5"/>
      <c r="G1" s="5"/>
      <c r="H1" s="5"/>
      <c r="I1" s="5"/>
      <c r="J1" s="5"/>
      <c r="K1" s="6"/>
      <c r="L1" s="5"/>
    </row>
    <row r="2" spans="1:12" s="26" customFormat="1" ht="20.149999999999999" customHeight="1" x14ac:dyDescent="0.2">
      <c r="A2" s="8"/>
      <c r="B2" s="29" t="s">
        <v>338</v>
      </c>
      <c r="C2" s="28"/>
      <c r="D2" s="28"/>
      <c r="E2" s="28"/>
      <c r="F2" s="28"/>
      <c r="G2" s="24"/>
      <c r="H2" s="24"/>
      <c r="I2" s="24"/>
      <c r="J2" s="23"/>
      <c r="K2" s="27"/>
      <c r="L2" s="8"/>
    </row>
    <row r="3" spans="1:12" s="26" customFormat="1" ht="8.25" customHeight="1" x14ac:dyDescent="0.2">
      <c r="A3" s="8"/>
      <c r="B3" s="23"/>
      <c r="C3" s="23"/>
      <c r="D3" s="23"/>
      <c r="E3" s="23"/>
      <c r="F3" s="23"/>
      <c r="G3" s="24"/>
      <c r="H3" s="24"/>
      <c r="I3" s="24"/>
      <c r="J3" s="23"/>
      <c r="K3" s="27"/>
      <c r="L3" s="8"/>
    </row>
    <row r="4" spans="1:12" ht="22" x14ac:dyDescent="0.2">
      <c r="A4" s="5"/>
      <c r="B4" s="25" t="s">
        <v>337</v>
      </c>
      <c r="C4" s="23"/>
      <c r="D4" s="23"/>
      <c r="E4" s="23"/>
      <c r="F4" s="23"/>
      <c r="G4" s="24"/>
      <c r="H4" s="23" t="s">
        <v>336</v>
      </c>
      <c r="I4" s="24"/>
      <c r="J4" s="5"/>
      <c r="K4" s="6"/>
      <c r="L4" s="5"/>
    </row>
    <row r="5" spans="1:12" ht="10" customHeight="1" thickBot="1" x14ac:dyDescent="0.25">
      <c r="A5" s="5"/>
      <c r="B5" s="5"/>
      <c r="C5" s="5"/>
      <c r="D5" s="5"/>
      <c r="E5" s="5"/>
      <c r="F5" s="5"/>
      <c r="G5" s="23"/>
      <c r="H5" s="23"/>
      <c r="I5" s="23"/>
      <c r="J5" s="5"/>
      <c r="K5" s="6"/>
      <c r="L5" s="5"/>
    </row>
    <row r="6" spans="1:12" ht="35.15" customHeight="1" x14ac:dyDescent="0.2">
      <c r="A6" s="5"/>
      <c r="B6" s="607" t="s">
        <v>299</v>
      </c>
      <c r="C6" s="608"/>
      <c r="D6" s="585" t="s">
        <v>335</v>
      </c>
      <c r="E6" s="586"/>
      <c r="F6" s="608"/>
      <c r="G6" s="613" t="s">
        <v>363</v>
      </c>
      <c r="H6" s="591" t="s">
        <v>334</v>
      </c>
      <c r="I6" s="630"/>
      <c r="J6" s="591" t="s">
        <v>333</v>
      </c>
      <c r="K6" s="592"/>
      <c r="L6" s="5"/>
    </row>
    <row r="7" spans="1:12" ht="31.5" customHeight="1" thickBot="1" x14ac:dyDescent="0.25">
      <c r="A7" s="5"/>
      <c r="B7" s="609"/>
      <c r="C7" s="610"/>
      <c r="D7" s="611"/>
      <c r="E7" s="612"/>
      <c r="F7" s="610"/>
      <c r="G7" s="614"/>
      <c r="H7" s="22" t="s">
        <v>362</v>
      </c>
      <c r="I7" s="22" t="s">
        <v>332</v>
      </c>
      <c r="J7" s="22" t="s">
        <v>303</v>
      </c>
      <c r="K7" s="86" t="s">
        <v>302</v>
      </c>
      <c r="L7" s="5"/>
    </row>
    <row r="8" spans="1:12" ht="17.25" customHeight="1" thickTop="1" x14ac:dyDescent="0.2">
      <c r="A8" s="5"/>
      <c r="B8" s="593" t="s">
        <v>331</v>
      </c>
      <c r="C8" s="594"/>
      <c r="D8" s="599" t="s">
        <v>328</v>
      </c>
      <c r="E8" s="602" t="s">
        <v>315</v>
      </c>
      <c r="F8" s="21" t="s">
        <v>314</v>
      </c>
      <c r="G8" s="21" t="s">
        <v>308</v>
      </c>
      <c r="H8" s="21" t="s">
        <v>308</v>
      </c>
      <c r="I8" s="20" t="s">
        <v>308</v>
      </c>
      <c r="J8" s="34">
        <v>1.6</v>
      </c>
      <c r="K8" s="85">
        <v>1.38</v>
      </c>
      <c r="L8" s="5"/>
    </row>
    <row r="9" spans="1:12" ht="17.25" customHeight="1" x14ac:dyDescent="0.2">
      <c r="A9" s="5"/>
      <c r="B9" s="595"/>
      <c r="C9" s="596"/>
      <c r="D9" s="600"/>
      <c r="E9" s="603"/>
      <c r="F9" s="605" t="s">
        <v>342</v>
      </c>
      <c r="G9" s="605" t="s">
        <v>325</v>
      </c>
      <c r="H9" s="605" t="s">
        <v>312</v>
      </c>
      <c r="I9" s="12" t="s">
        <v>502</v>
      </c>
      <c r="J9" s="30">
        <v>1.9</v>
      </c>
      <c r="K9" s="76">
        <v>1.6</v>
      </c>
      <c r="L9" s="5"/>
    </row>
    <row r="10" spans="1:12" ht="17.25" customHeight="1" x14ac:dyDescent="0.2">
      <c r="A10" s="5"/>
      <c r="B10" s="595"/>
      <c r="C10" s="596"/>
      <c r="D10" s="600"/>
      <c r="E10" s="603"/>
      <c r="F10" s="603"/>
      <c r="G10" s="603"/>
      <c r="H10" s="604"/>
      <c r="I10" s="12" t="s">
        <v>501</v>
      </c>
      <c r="J10" s="30">
        <v>2.33</v>
      </c>
      <c r="K10" s="76">
        <v>1.89</v>
      </c>
      <c r="L10" s="5"/>
    </row>
    <row r="11" spans="1:12" ht="17.25" customHeight="1" x14ac:dyDescent="0.2">
      <c r="A11" s="5"/>
      <c r="B11" s="595"/>
      <c r="C11" s="596"/>
      <c r="D11" s="600"/>
      <c r="E11" s="603"/>
      <c r="F11" s="603"/>
      <c r="G11" s="603"/>
      <c r="H11" s="603" t="s">
        <v>310</v>
      </c>
      <c r="I11" s="12" t="s">
        <v>500</v>
      </c>
      <c r="J11" s="32">
        <v>1.9</v>
      </c>
      <c r="K11" s="76">
        <v>1.6</v>
      </c>
      <c r="L11" s="5"/>
    </row>
    <row r="12" spans="1:12" ht="17.25" customHeight="1" x14ac:dyDescent="0.2">
      <c r="A12" s="5"/>
      <c r="B12" s="595"/>
      <c r="C12" s="596"/>
      <c r="D12" s="600"/>
      <c r="E12" s="603"/>
      <c r="F12" s="603"/>
      <c r="G12" s="604"/>
      <c r="H12" s="604"/>
      <c r="I12" s="12" t="s">
        <v>499</v>
      </c>
      <c r="J12" s="32">
        <v>2.33</v>
      </c>
      <c r="K12" s="76">
        <v>1.89</v>
      </c>
      <c r="L12" s="5"/>
    </row>
    <row r="13" spans="1:12" ht="17.25" customHeight="1" x14ac:dyDescent="0.2">
      <c r="A13" s="5"/>
      <c r="B13" s="595"/>
      <c r="C13" s="596"/>
      <c r="D13" s="600"/>
      <c r="E13" s="604"/>
      <c r="F13" s="604"/>
      <c r="G13" s="15" t="s">
        <v>322</v>
      </c>
      <c r="H13" s="15" t="s">
        <v>310</v>
      </c>
      <c r="I13" s="12" t="s">
        <v>481</v>
      </c>
      <c r="J13" s="32">
        <v>2.33</v>
      </c>
      <c r="K13" s="76">
        <v>1.89</v>
      </c>
      <c r="L13" s="5"/>
    </row>
    <row r="14" spans="1:12" ht="17.25" customHeight="1" x14ac:dyDescent="0.2">
      <c r="A14" s="5"/>
      <c r="B14" s="595"/>
      <c r="C14" s="596"/>
      <c r="D14" s="600"/>
      <c r="E14" s="605" t="s">
        <v>482</v>
      </c>
      <c r="F14" s="14" t="s">
        <v>314</v>
      </c>
      <c r="G14" s="14" t="s">
        <v>308</v>
      </c>
      <c r="H14" s="14" t="s">
        <v>308</v>
      </c>
      <c r="I14" s="12" t="s">
        <v>308</v>
      </c>
      <c r="J14" s="30">
        <v>1.6</v>
      </c>
      <c r="K14" s="76">
        <v>1.38</v>
      </c>
      <c r="L14" s="5"/>
    </row>
    <row r="15" spans="1:12" ht="17.25" customHeight="1" x14ac:dyDescent="0.2">
      <c r="A15" s="5"/>
      <c r="B15" s="595"/>
      <c r="C15" s="596"/>
      <c r="D15" s="600"/>
      <c r="E15" s="603"/>
      <c r="F15" s="605" t="s">
        <v>342</v>
      </c>
      <c r="G15" s="605" t="s">
        <v>325</v>
      </c>
      <c r="H15" s="605" t="s">
        <v>312</v>
      </c>
      <c r="I15" s="12" t="s">
        <v>500</v>
      </c>
      <c r="J15" s="30">
        <v>1.9</v>
      </c>
      <c r="K15" s="76">
        <v>1.6</v>
      </c>
      <c r="L15" s="5"/>
    </row>
    <row r="16" spans="1:12" ht="17.25" customHeight="1" x14ac:dyDescent="0.2">
      <c r="A16" s="5"/>
      <c r="B16" s="595"/>
      <c r="C16" s="596"/>
      <c r="D16" s="600"/>
      <c r="E16" s="603"/>
      <c r="F16" s="603"/>
      <c r="G16" s="603"/>
      <c r="H16" s="604"/>
      <c r="I16" s="12" t="s">
        <v>499</v>
      </c>
      <c r="J16" s="30">
        <v>2.33</v>
      </c>
      <c r="K16" s="76">
        <v>1.89</v>
      </c>
      <c r="L16" s="5"/>
    </row>
    <row r="17" spans="1:12" ht="17.25" customHeight="1" x14ac:dyDescent="0.2">
      <c r="A17" s="5"/>
      <c r="B17" s="595"/>
      <c r="C17" s="596"/>
      <c r="D17" s="600"/>
      <c r="E17" s="603"/>
      <c r="F17" s="603"/>
      <c r="G17" s="603"/>
      <c r="H17" s="603" t="s">
        <v>310</v>
      </c>
      <c r="I17" s="84" t="s">
        <v>498</v>
      </c>
      <c r="J17" s="32">
        <v>1.9</v>
      </c>
      <c r="K17" s="76">
        <v>1.6</v>
      </c>
      <c r="L17" s="5"/>
    </row>
    <row r="18" spans="1:12" ht="17.25" customHeight="1" x14ac:dyDescent="0.2">
      <c r="A18" s="5"/>
      <c r="B18" s="595"/>
      <c r="C18" s="596"/>
      <c r="D18" s="600"/>
      <c r="E18" s="603"/>
      <c r="F18" s="603"/>
      <c r="G18" s="604"/>
      <c r="H18" s="604"/>
      <c r="I18" s="84" t="s">
        <v>497</v>
      </c>
      <c r="J18" s="32">
        <v>2.33</v>
      </c>
      <c r="K18" s="76">
        <v>1.89</v>
      </c>
      <c r="L18" s="5"/>
    </row>
    <row r="19" spans="1:12" ht="17.25" customHeight="1" x14ac:dyDescent="0.2">
      <c r="A19" s="5"/>
      <c r="B19" s="595"/>
      <c r="C19" s="596"/>
      <c r="D19" s="601"/>
      <c r="E19" s="604"/>
      <c r="F19" s="604"/>
      <c r="G19" s="15" t="s">
        <v>322</v>
      </c>
      <c r="H19" s="15" t="s">
        <v>310</v>
      </c>
      <c r="I19" s="12" t="s">
        <v>481</v>
      </c>
      <c r="J19" s="32">
        <v>2.33</v>
      </c>
      <c r="K19" s="76">
        <v>1.89</v>
      </c>
      <c r="L19" s="5"/>
    </row>
    <row r="20" spans="1:12" ht="17.25" customHeight="1" x14ac:dyDescent="0.2">
      <c r="A20" s="5"/>
      <c r="B20" s="595"/>
      <c r="C20" s="596"/>
      <c r="D20" s="606" t="s">
        <v>326</v>
      </c>
      <c r="E20" s="605" t="s">
        <v>315</v>
      </c>
      <c r="F20" s="14" t="s">
        <v>314</v>
      </c>
      <c r="G20" s="14" t="s">
        <v>308</v>
      </c>
      <c r="H20" s="14" t="s">
        <v>308</v>
      </c>
      <c r="I20" s="12" t="s">
        <v>308</v>
      </c>
      <c r="J20" s="30">
        <v>1.9</v>
      </c>
      <c r="K20" s="76">
        <v>1.6</v>
      </c>
      <c r="L20" s="5"/>
    </row>
    <row r="21" spans="1:12" ht="17.25" customHeight="1" x14ac:dyDescent="0.2">
      <c r="A21" s="5"/>
      <c r="B21" s="595"/>
      <c r="C21" s="596"/>
      <c r="D21" s="600"/>
      <c r="E21" s="603"/>
      <c r="F21" s="605" t="s">
        <v>342</v>
      </c>
      <c r="G21" s="605" t="s">
        <v>325</v>
      </c>
      <c r="H21" s="605" t="s">
        <v>312</v>
      </c>
      <c r="I21" s="12" t="s">
        <v>493</v>
      </c>
      <c r="J21" s="30">
        <v>2.33</v>
      </c>
      <c r="K21" s="76">
        <v>1.89</v>
      </c>
      <c r="L21" s="5"/>
    </row>
    <row r="22" spans="1:12" ht="17.25" customHeight="1" x14ac:dyDescent="0.2">
      <c r="A22" s="5"/>
      <c r="B22" s="595"/>
      <c r="C22" s="596"/>
      <c r="D22" s="600"/>
      <c r="E22" s="603"/>
      <c r="F22" s="603"/>
      <c r="G22" s="603"/>
      <c r="H22" s="604"/>
      <c r="I22" s="12" t="s">
        <v>496</v>
      </c>
      <c r="J22" s="30">
        <v>2.91</v>
      </c>
      <c r="K22" s="76">
        <v>2.2599999999999998</v>
      </c>
      <c r="L22" s="5"/>
    </row>
    <row r="23" spans="1:12" ht="17.25" customHeight="1" x14ac:dyDescent="0.2">
      <c r="A23" s="5"/>
      <c r="B23" s="595"/>
      <c r="C23" s="596"/>
      <c r="D23" s="600"/>
      <c r="E23" s="603"/>
      <c r="F23" s="603"/>
      <c r="G23" s="603"/>
      <c r="H23" s="603" t="s">
        <v>310</v>
      </c>
      <c r="I23" s="12" t="s">
        <v>495</v>
      </c>
      <c r="J23" s="30">
        <v>2.33</v>
      </c>
      <c r="K23" s="76">
        <v>1.89</v>
      </c>
      <c r="L23" s="5"/>
    </row>
    <row r="24" spans="1:12" ht="17.25" customHeight="1" x14ac:dyDescent="0.2">
      <c r="A24" s="5"/>
      <c r="B24" s="595"/>
      <c r="C24" s="596"/>
      <c r="D24" s="600"/>
      <c r="E24" s="603"/>
      <c r="F24" s="603"/>
      <c r="G24" s="604"/>
      <c r="H24" s="604"/>
      <c r="I24" s="12" t="s">
        <v>494</v>
      </c>
      <c r="J24" s="30">
        <v>2.91</v>
      </c>
      <c r="K24" s="76">
        <v>2.2599999999999998</v>
      </c>
      <c r="L24" s="5"/>
    </row>
    <row r="25" spans="1:12" ht="17.25" customHeight="1" x14ac:dyDescent="0.2">
      <c r="A25" s="5"/>
      <c r="B25" s="595"/>
      <c r="C25" s="596"/>
      <c r="D25" s="600"/>
      <c r="E25" s="604"/>
      <c r="F25" s="604"/>
      <c r="G25" s="14" t="s">
        <v>322</v>
      </c>
      <c r="H25" s="15" t="s">
        <v>310</v>
      </c>
      <c r="I25" s="12" t="s">
        <v>481</v>
      </c>
      <c r="J25" s="30">
        <v>2.91</v>
      </c>
      <c r="K25" s="76">
        <v>2.2599999999999998</v>
      </c>
      <c r="L25" s="5"/>
    </row>
    <row r="26" spans="1:12" ht="17.25" customHeight="1" x14ac:dyDescent="0.2">
      <c r="A26" s="5"/>
      <c r="B26" s="595"/>
      <c r="C26" s="596"/>
      <c r="D26" s="600"/>
      <c r="E26" s="605" t="s">
        <v>482</v>
      </c>
      <c r="F26" s="14" t="s">
        <v>314</v>
      </c>
      <c r="G26" s="14" t="s">
        <v>308</v>
      </c>
      <c r="H26" s="14" t="s">
        <v>308</v>
      </c>
      <c r="I26" s="12" t="s">
        <v>308</v>
      </c>
      <c r="J26" s="30">
        <v>1.9</v>
      </c>
      <c r="K26" s="76">
        <v>1.6</v>
      </c>
      <c r="L26" s="5"/>
    </row>
    <row r="27" spans="1:12" ht="17.25" customHeight="1" x14ac:dyDescent="0.2">
      <c r="A27" s="5"/>
      <c r="B27" s="595"/>
      <c r="C27" s="596"/>
      <c r="D27" s="600"/>
      <c r="E27" s="603"/>
      <c r="F27" s="605" t="s">
        <v>342</v>
      </c>
      <c r="G27" s="605" t="s">
        <v>325</v>
      </c>
      <c r="H27" s="605" t="s">
        <v>312</v>
      </c>
      <c r="I27" s="12" t="s">
        <v>495</v>
      </c>
      <c r="J27" s="30">
        <v>2.33</v>
      </c>
      <c r="K27" s="76">
        <v>1.89</v>
      </c>
      <c r="L27" s="5"/>
    </row>
    <row r="28" spans="1:12" ht="17.25" customHeight="1" x14ac:dyDescent="0.2">
      <c r="A28" s="5"/>
      <c r="B28" s="595"/>
      <c r="C28" s="596"/>
      <c r="D28" s="600"/>
      <c r="E28" s="603"/>
      <c r="F28" s="603"/>
      <c r="G28" s="603"/>
      <c r="H28" s="604"/>
      <c r="I28" s="12" t="s">
        <v>494</v>
      </c>
      <c r="J28" s="30">
        <v>2.91</v>
      </c>
      <c r="K28" s="76">
        <v>2.2599999999999998</v>
      </c>
      <c r="L28" s="5"/>
    </row>
    <row r="29" spans="1:12" ht="17.25" customHeight="1" x14ac:dyDescent="0.2">
      <c r="A29" s="5"/>
      <c r="B29" s="595"/>
      <c r="C29" s="596"/>
      <c r="D29" s="600"/>
      <c r="E29" s="603"/>
      <c r="F29" s="603"/>
      <c r="G29" s="13"/>
      <c r="H29" s="14" t="s">
        <v>310</v>
      </c>
      <c r="I29" s="12" t="s">
        <v>481</v>
      </c>
      <c r="J29" s="30">
        <v>2.91</v>
      </c>
      <c r="K29" s="76">
        <v>2.2599999999999998</v>
      </c>
      <c r="L29" s="5"/>
    </row>
    <row r="30" spans="1:12" ht="17.25" customHeight="1" x14ac:dyDescent="0.2">
      <c r="A30" s="5"/>
      <c r="B30" s="595"/>
      <c r="C30" s="596"/>
      <c r="D30" s="601"/>
      <c r="E30" s="604"/>
      <c r="F30" s="604"/>
      <c r="G30" s="39" t="s">
        <v>322</v>
      </c>
      <c r="H30" s="13" t="s">
        <v>310</v>
      </c>
      <c r="I30" s="82" t="s">
        <v>481</v>
      </c>
      <c r="J30" s="30">
        <v>2.91</v>
      </c>
      <c r="K30" s="76">
        <v>2.2599999999999998</v>
      </c>
      <c r="L30" s="5"/>
    </row>
    <row r="31" spans="1:12" ht="17.25" customHeight="1" x14ac:dyDescent="0.2">
      <c r="A31" s="5"/>
      <c r="B31" s="595"/>
      <c r="C31" s="596"/>
      <c r="D31" s="606" t="s">
        <v>321</v>
      </c>
      <c r="E31" s="605" t="s">
        <v>315</v>
      </c>
      <c r="F31" s="14" t="s">
        <v>314</v>
      </c>
      <c r="G31" s="14" t="s">
        <v>308</v>
      </c>
      <c r="H31" s="14" t="s">
        <v>308</v>
      </c>
      <c r="I31" s="12" t="s">
        <v>308</v>
      </c>
      <c r="J31" s="30">
        <v>1.9</v>
      </c>
      <c r="K31" s="76">
        <v>1.6</v>
      </c>
      <c r="L31" s="5"/>
    </row>
    <row r="32" spans="1:12" ht="17.25" customHeight="1" x14ac:dyDescent="0.2">
      <c r="A32" s="5"/>
      <c r="B32" s="595"/>
      <c r="C32" s="596"/>
      <c r="D32" s="600"/>
      <c r="E32" s="603"/>
      <c r="F32" s="605" t="s">
        <v>342</v>
      </c>
      <c r="G32" s="605" t="s">
        <v>323</v>
      </c>
      <c r="H32" s="14" t="s">
        <v>312</v>
      </c>
      <c r="I32" s="12" t="s">
        <v>481</v>
      </c>
      <c r="J32" s="30">
        <v>2.91</v>
      </c>
      <c r="K32" s="76">
        <v>2.2599999999999998</v>
      </c>
      <c r="L32" s="5"/>
    </row>
    <row r="33" spans="1:12" ht="17.25" customHeight="1" x14ac:dyDescent="0.2">
      <c r="A33" s="5"/>
      <c r="B33" s="595"/>
      <c r="C33" s="596"/>
      <c r="D33" s="600"/>
      <c r="E33" s="603"/>
      <c r="F33" s="603"/>
      <c r="G33" s="604"/>
      <c r="H33" s="13" t="s">
        <v>310</v>
      </c>
      <c r="I33" s="12" t="s">
        <v>481</v>
      </c>
      <c r="J33" s="30">
        <v>2.91</v>
      </c>
      <c r="K33" s="76">
        <v>2.2599999999999998</v>
      </c>
      <c r="L33" s="5"/>
    </row>
    <row r="34" spans="1:12" ht="17.25" customHeight="1" x14ac:dyDescent="0.2">
      <c r="A34" s="5"/>
      <c r="B34" s="595"/>
      <c r="C34" s="596"/>
      <c r="D34" s="600"/>
      <c r="E34" s="603"/>
      <c r="F34" s="604"/>
      <c r="G34" s="14" t="s">
        <v>322</v>
      </c>
      <c r="H34" s="14" t="s">
        <v>310</v>
      </c>
      <c r="I34" s="12" t="s">
        <v>481</v>
      </c>
      <c r="J34" s="30">
        <v>2.91</v>
      </c>
      <c r="K34" s="76">
        <v>2.2599999999999998</v>
      </c>
      <c r="L34" s="5"/>
    </row>
    <row r="35" spans="1:12" ht="17.25" customHeight="1" x14ac:dyDescent="0.2">
      <c r="A35" s="5"/>
      <c r="B35" s="595"/>
      <c r="C35" s="596"/>
      <c r="D35" s="600"/>
      <c r="E35" s="563" t="s">
        <v>485</v>
      </c>
      <c r="F35" s="11" t="s">
        <v>314</v>
      </c>
      <c r="G35" s="11" t="s">
        <v>308</v>
      </c>
      <c r="H35" s="14" t="s">
        <v>308</v>
      </c>
      <c r="I35" s="10" t="s">
        <v>308</v>
      </c>
      <c r="J35" s="30">
        <v>2.33</v>
      </c>
      <c r="K35" s="76">
        <v>1.89</v>
      </c>
      <c r="L35" s="5"/>
    </row>
    <row r="36" spans="1:12" ht="17.25" customHeight="1" x14ac:dyDescent="0.2">
      <c r="A36" s="5"/>
      <c r="B36" s="595"/>
      <c r="C36" s="596"/>
      <c r="D36" s="600"/>
      <c r="E36" s="564"/>
      <c r="F36" s="605" t="s">
        <v>342</v>
      </c>
      <c r="G36" s="605" t="s">
        <v>323</v>
      </c>
      <c r="H36" s="14" t="s">
        <v>312</v>
      </c>
      <c r="I36" s="12" t="s">
        <v>481</v>
      </c>
      <c r="J36" s="30">
        <v>2.91</v>
      </c>
      <c r="K36" s="76">
        <v>2.2599999999999998</v>
      </c>
      <c r="L36" s="5"/>
    </row>
    <row r="37" spans="1:12" ht="17.25" customHeight="1" x14ac:dyDescent="0.2">
      <c r="A37" s="5"/>
      <c r="B37" s="595"/>
      <c r="C37" s="596"/>
      <c r="D37" s="600"/>
      <c r="E37" s="564"/>
      <c r="F37" s="603"/>
      <c r="G37" s="604"/>
      <c r="H37" s="14" t="s">
        <v>310</v>
      </c>
      <c r="I37" s="12" t="s">
        <v>481</v>
      </c>
      <c r="J37" s="30">
        <v>2.91</v>
      </c>
      <c r="K37" s="76">
        <v>2.2599999999999998</v>
      </c>
      <c r="L37" s="5"/>
    </row>
    <row r="38" spans="1:12" ht="17.25" customHeight="1" x14ac:dyDescent="0.2">
      <c r="A38" s="5"/>
      <c r="B38" s="595"/>
      <c r="C38" s="596"/>
      <c r="D38" s="601"/>
      <c r="E38" s="565"/>
      <c r="F38" s="604"/>
      <c r="G38" s="14" t="s">
        <v>322</v>
      </c>
      <c r="H38" s="13" t="s">
        <v>310</v>
      </c>
      <c r="I38" s="12" t="s">
        <v>481</v>
      </c>
      <c r="J38" s="30">
        <v>2.91</v>
      </c>
      <c r="K38" s="76">
        <v>2.2599999999999998</v>
      </c>
      <c r="L38" s="5"/>
    </row>
    <row r="39" spans="1:12" ht="17.25" customHeight="1" x14ac:dyDescent="0.2">
      <c r="A39" s="5"/>
      <c r="B39" s="595"/>
      <c r="C39" s="596"/>
      <c r="D39" s="606" t="s">
        <v>330</v>
      </c>
      <c r="E39" s="605" t="s">
        <v>315</v>
      </c>
      <c r="F39" s="14" t="s">
        <v>314</v>
      </c>
      <c r="G39" s="14" t="s">
        <v>308</v>
      </c>
      <c r="H39" s="14" t="s">
        <v>308</v>
      </c>
      <c r="I39" s="12" t="s">
        <v>308</v>
      </c>
      <c r="J39" s="32">
        <v>2.91</v>
      </c>
      <c r="K39" s="76">
        <v>2.2599999999999998</v>
      </c>
      <c r="L39" s="5"/>
    </row>
    <row r="40" spans="1:12" ht="17.25" customHeight="1" x14ac:dyDescent="0.2">
      <c r="A40" s="5"/>
      <c r="B40" s="595"/>
      <c r="C40" s="596"/>
      <c r="D40" s="600"/>
      <c r="E40" s="603"/>
      <c r="F40" s="605" t="s">
        <v>342</v>
      </c>
      <c r="G40" s="605" t="s">
        <v>313</v>
      </c>
      <c r="H40" s="14" t="s">
        <v>312</v>
      </c>
      <c r="I40" s="12" t="s">
        <v>481</v>
      </c>
      <c r="J40" s="32">
        <v>3.49</v>
      </c>
      <c r="K40" s="75">
        <v>2.59</v>
      </c>
      <c r="L40" s="5"/>
    </row>
    <row r="41" spans="1:12" ht="17.25" customHeight="1" x14ac:dyDescent="0.2">
      <c r="A41" s="5"/>
      <c r="B41" s="595"/>
      <c r="C41" s="596"/>
      <c r="D41" s="600"/>
      <c r="E41" s="603"/>
      <c r="F41" s="603"/>
      <c r="G41" s="604"/>
      <c r="H41" s="14" t="s">
        <v>310</v>
      </c>
      <c r="I41" s="12" t="s">
        <v>481</v>
      </c>
      <c r="J41" s="32">
        <v>3.49</v>
      </c>
      <c r="K41" s="75">
        <v>2.59</v>
      </c>
      <c r="L41" s="5"/>
    </row>
    <row r="42" spans="1:12" ht="17.25" customHeight="1" x14ac:dyDescent="0.2">
      <c r="A42" s="5"/>
      <c r="B42" s="595"/>
      <c r="C42" s="596"/>
      <c r="D42" s="600"/>
      <c r="E42" s="604"/>
      <c r="F42" s="604"/>
      <c r="G42" s="14" t="s">
        <v>311</v>
      </c>
      <c r="H42" s="13" t="s">
        <v>310</v>
      </c>
      <c r="I42" s="12" t="s">
        <v>481</v>
      </c>
      <c r="J42" s="32">
        <v>3.49</v>
      </c>
      <c r="K42" s="75">
        <v>2.59</v>
      </c>
      <c r="L42" s="5"/>
    </row>
    <row r="43" spans="1:12" ht="17.25" customHeight="1" x14ac:dyDescent="0.2">
      <c r="A43" s="5"/>
      <c r="B43" s="595"/>
      <c r="C43" s="596"/>
      <c r="D43" s="600"/>
      <c r="E43" s="563" t="s">
        <v>482</v>
      </c>
      <c r="F43" s="11" t="s">
        <v>314</v>
      </c>
      <c r="G43" s="11" t="s">
        <v>308</v>
      </c>
      <c r="H43" s="14" t="s">
        <v>308</v>
      </c>
      <c r="I43" s="10" t="s">
        <v>308</v>
      </c>
      <c r="J43" s="32">
        <v>2.91</v>
      </c>
      <c r="K43" s="76">
        <v>2.2599999999999998</v>
      </c>
      <c r="L43" s="5"/>
    </row>
    <row r="44" spans="1:12" ht="17.25" customHeight="1" x14ac:dyDescent="0.2">
      <c r="A44" s="5"/>
      <c r="B44" s="595"/>
      <c r="C44" s="596"/>
      <c r="D44" s="600"/>
      <c r="E44" s="564"/>
      <c r="F44" s="563" t="s">
        <v>342</v>
      </c>
      <c r="G44" s="605" t="s">
        <v>313</v>
      </c>
      <c r="H44" s="14" t="s">
        <v>312</v>
      </c>
      <c r="I44" s="12" t="s">
        <v>481</v>
      </c>
      <c r="J44" s="32">
        <v>3.49</v>
      </c>
      <c r="K44" s="75">
        <v>2.59</v>
      </c>
      <c r="L44" s="5"/>
    </row>
    <row r="45" spans="1:12" ht="17.25" customHeight="1" x14ac:dyDescent="0.2">
      <c r="A45" s="5"/>
      <c r="B45" s="595"/>
      <c r="C45" s="596"/>
      <c r="D45" s="600"/>
      <c r="E45" s="564"/>
      <c r="F45" s="564"/>
      <c r="G45" s="604"/>
      <c r="H45" s="14" t="s">
        <v>310</v>
      </c>
      <c r="I45" s="12" t="s">
        <v>481</v>
      </c>
      <c r="J45" s="32">
        <v>3.49</v>
      </c>
      <c r="K45" s="75">
        <v>2.59</v>
      </c>
      <c r="L45" s="5"/>
    </row>
    <row r="46" spans="1:12" ht="17.25" customHeight="1" thickBot="1" x14ac:dyDescent="0.25">
      <c r="A46" s="5"/>
      <c r="B46" s="597"/>
      <c r="C46" s="598"/>
      <c r="D46" s="615"/>
      <c r="E46" s="616"/>
      <c r="F46" s="616"/>
      <c r="G46" s="81" t="s">
        <v>311</v>
      </c>
      <c r="H46" s="80" t="s">
        <v>310</v>
      </c>
      <c r="I46" s="79" t="s">
        <v>481</v>
      </c>
      <c r="J46" s="78">
        <v>3.49</v>
      </c>
      <c r="K46" s="72">
        <v>2.59</v>
      </c>
      <c r="L46" s="5"/>
    </row>
    <row r="47" spans="1:12" ht="14.25" customHeight="1" x14ac:dyDescent="0.2">
      <c r="A47" s="5"/>
      <c r="B47" s="617" t="s">
        <v>329</v>
      </c>
      <c r="C47" s="618"/>
      <c r="D47" s="619" t="s">
        <v>328</v>
      </c>
      <c r="E47" s="620" t="s">
        <v>315</v>
      </c>
      <c r="F47" s="19" t="s">
        <v>314</v>
      </c>
      <c r="G47" s="19" t="s">
        <v>308</v>
      </c>
      <c r="H47" s="19" t="s">
        <v>308</v>
      </c>
      <c r="I47" s="18" t="s">
        <v>308</v>
      </c>
      <c r="J47" s="33">
        <v>1.6</v>
      </c>
      <c r="K47" s="83">
        <v>1.38</v>
      </c>
      <c r="L47" s="5"/>
    </row>
    <row r="48" spans="1:12" ht="14.25" customHeight="1" x14ac:dyDescent="0.2">
      <c r="A48" s="5"/>
      <c r="B48" s="595"/>
      <c r="C48" s="596"/>
      <c r="D48" s="600"/>
      <c r="E48" s="603"/>
      <c r="F48" s="605" t="s">
        <v>342</v>
      </c>
      <c r="G48" s="605" t="s">
        <v>325</v>
      </c>
      <c r="H48" s="605" t="s">
        <v>312</v>
      </c>
      <c r="I48" s="12" t="s">
        <v>484</v>
      </c>
      <c r="J48" s="30">
        <v>1.9</v>
      </c>
      <c r="K48" s="76">
        <v>1.6</v>
      </c>
      <c r="L48" s="5"/>
    </row>
    <row r="49" spans="1:12" ht="14.25" customHeight="1" x14ac:dyDescent="0.2">
      <c r="A49" s="5"/>
      <c r="B49" s="595"/>
      <c r="C49" s="596"/>
      <c r="D49" s="600"/>
      <c r="E49" s="603"/>
      <c r="F49" s="603"/>
      <c r="G49" s="603"/>
      <c r="H49" s="604"/>
      <c r="I49" s="12" t="s">
        <v>483</v>
      </c>
      <c r="J49" s="30">
        <v>2.33</v>
      </c>
      <c r="K49" s="76">
        <v>1.89</v>
      </c>
      <c r="L49" s="5"/>
    </row>
    <row r="50" spans="1:12" ht="14.25" customHeight="1" x14ac:dyDescent="0.2">
      <c r="A50" s="5"/>
      <c r="B50" s="595"/>
      <c r="C50" s="596"/>
      <c r="D50" s="600"/>
      <c r="E50" s="603"/>
      <c r="F50" s="603"/>
      <c r="G50" s="603"/>
      <c r="H50" s="603" t="s">
        <v>310</v>
      </c>
      <c r="I50" s="12" t="s">
        <v>493</v>
      </c>
      <c r="J50" s="32">
        <v>1.9</v>
      </c>
      <c r="K50" s="76">
        <v>1.6</v>
      </c>
      <c r="L50" s="5"/>
    </row>
    <row r="51" spans="1:12" ht="14.25" customHeight="1" x14ac:dyDescent="0.2">
      <c r="A51" s="5"/>
      <c r="B51" s="595"/>
      <c r="C51" s="596"/>
      <c r="D51" s="600"/>
      <c r="E51" s="603"/>
      <c r="F51" s="603"/>
      <c r="G51" s="604"/>
      <c r="H51" s="604"/>
      <c r="I51" s="12" t="s">
        <v>492</v>
      </c>
      <c r="J51" s="32">
        <v>2.33</v>
      </c>
      <c r="K51" s="76">
        <v>1.89</v>
      </c>
      <c r="L51" s="5"/>
    </row>
    <row r="52" spans="1:12" ht="14.25" customHeight="1" x14ac:dyDescent="0.2">
      <c r="A52" s="5"/>
      <c r="B52" s="595"/>
      <c r="C52" s="596"/>
      <c r="D52" s="600"/>
      <c r="E52" s="604"/>
      <c r="F52" s="604"/>
      <c r="G52" s="15" t="s">
        <v>322</v>
      </c>
      <c r="H52" s="15" t="s">
        <v>310</v>
      </c>
      <c r="I52" s="12" t="s">
        <v>481</v>
      </c>
      <c r="J52" s="32">
        <v>2.33</v>
      </c>
      <c r="K52" s="76">
        <v>1.89</v>
      </c>
      <c r="L52" s="5"/>
    </row>
    <row r="53" spans="1:12" ht="14.25" customHeight="1" x14ac:dyDescent="0.2">
      <c r="A53" s="5"/>
      <c r="B53" s="595"/>
      <c r="C53" s="596"/>
      <c r="D53" s="600"/>
      <c r="E53" s="605" t="s">
        <v>482</v>
      </c>
      <c r="F53" s="14" t="s">
        <v>314</v>
      </c>
      <c r="G53" s="14" t="s">
        <v>308</v>
      </c>
      <c r="H53" s="14" t="s">
        <v>308</v>
      </c>
      <c r="I53" s="12" t="s">
        <v>308</v>
      </c>
      <c r="J53" s="30">
        <v>1.6</v>
      </c>
      <c r="K53" s="76">
        <v>1.38</v>
      </c>
      <c r="L53" s="5"/>
    </row>
    <row r="54" spans="1:12" ht="14.25" customHeight="1" x14ac:dyDescent="0.2">
      <c r="A54" s="5"/>
      <c r="B54" s="595"/>
      <c r="C54" s="596"/>
      <c r="D54" s="600"/>
      <c r="E54" s="603"/>
      <c r="F54" s="605" t="s">
        <v>342</v>
      </c>
      <c r="G54" s="605" t="s">
        <v>325</v>
      </c>
      <c r="H54" s="605" t="s">
        <v>312</v>
      </c>
      <c r="I54" s="12" t="s">
        <v>491</v>
      </c>
      <c r="J54" s="30">
        <v>1.9</v>
      </c>
      <c r="K54" s="76">
        <v>1.6</v>
      </c>
      <c r="L54" s="5"/>
    </row>
    <row r="55" spans="1:12" ht="14.25" customHeight="1" x14ac:dyDescent="0.2">
      <c r="A55" s="5"/>
      <c r="B55" s="595"/>
      <c r="C55" s="596"/>
      <c r="D55" s="600"/>
      <c r="E55" s="603"/>
      <c r="F55" s="603"/>
      <c r="G55" s="603"/>
      <c r="H55" s="604"/>
      <c r="I55" s="12" t="s">
        <v>490</v>
      </c>
      <c r="J55" s="30">
        <v>2.33</v>
      </c>
      <c r="K55" s="76">
        <v>1.89</v>
      </c>
      <c r="L55" s="5"/>
    </row>
    <row r="56" spans="1:12" ht="14.25" customHeight="1" x14ac:dyDescent="0.2">
      <c r="A56" s="5"/>
      <c r="B56" s="595"/>
      <c r="C56" s="596"/>
      <c r="D56" s="600"/>
      <c r="E56" s="603"/>
      <c r="F56" s="603"/>
      <c r="G56" s="603"/>
      <c r="H56" s="605" t="s">
        <v>310</v>
      </c>
      <c r="I56" s="12" t="s">
        <v>487</v>
      </c>
      <c r="J56" s="32">
        <v>2.33</v>
      </c>
      <c r="K56" s="76">
        <v>1.89</v>
      </c>
      <c r="L56" s="5"/>
    </row>
    <row r="57" spans="1:12" ht="14.25" customHeight="1" x14ac:dyDescent="0.2">
      <c r="A57" s="5"/>
      <c r="B57" s="595"/>
      <c r="C57" s="596"/>
      <c r="D57" s="600"/>
      <c r="E57" s="603"/>
      <c r="F57" s="603"/>
      <c r="G57" s="604"/>
      <c r="H57" s="604"/>
      <c r="I57" s="12" t="s">
        <v>486</v>
      </c>
      <c r="J57" s="32">
        <v>2.91</v>
      </c>
      <c r="K57" s="76">
        <v>2.2599999999999998</v>
      </c>
      <c r="L57" s="5"/>
    </row>
    <row r="58" spans="1:12" ht="14.25" customHeight="1" x14ac:dyDescent="0.2">
      <c r="A58" s="5"/>
      <c r="B58" s="595"/>
      <c r="C58" s="596"/>
      <c r="D58" s="601"/>
      <c r="E58" s="604"/>
      <c r="F58" s="604"/>
      <c r="G58" s="15" t="s">
        <v>322</v>
      </c>
      <c r="H58" s="15" t="s">
        <v>310</v>
      </c>
      <c r="I58" s="12" t="s">
        <v>481</v>
      </c>
      <c r="J58" s="32">
        <v>2.91</v>
      </c>
      <c r="K58" s="76">
        <v>2.2599999999999998</v>
      </c>
      <c r="L58" s="5"/>
    </row>
    <row r="59" spans="1:12" ht="14.25" customHeight="1" x14ac:dyDescent="0.2">
      <c r="A59" s="5"/>
      <c r="B59" s="595"/>
      <c r="C59" s="596"/>
      <c r="D59" s="606" t="s">
        <v>326</v>
      </c>
      <c r="E59" s="605" t="s">
        <v>315</v>
      </c>
      <c r="F59" s="14" t="s">
        <v>314</v>
      </c>
      <c r="G59" s="14" t="s">
        <v>308</v>
      </c>
      <c r="H59" s="14" t="s">
        <v>308</v>
      </c>
      <c r="I59" s="12" t="s">
        <v>308</v>
      </c>
      <c r="J59" s="30">
        <v>1.9</v>
      </c>
      <c r="K59" s="76">
        <v>1.6</v>
      </c>
      <c r="L59" s="5"/>
    </row>
    <row r="60" spans="1:12" ht="14.25" customHeight="1" x14ac:dyDescent="0.2">
      <c r="A60" s="5"/>
      <c r="B60" s="595"/>
      <c r="C60" s="596"/>
      <c r="D60" s="600"/>
      <c r="E60" s="603"/>
      <c r="F60" s="605" t="s">
        <v>342</v>
      </c>
      <c r="G60" s="605" t="s">
        <v>325</v>
      </c>
      <c r="H60" s="605" t="s">
        <v>312</v>
      </c>
      <c r="I60" s="12" t="s">
        <v>489</v>
      </c>
      <c r="J60" s="30">
        <v>2.33</v>
      </c>
      <c r="K60" s="76">
        <v>1.89</v>
      </c>
      <c r="L60" s="5"/>
    </row>
    <row r="61" spans="1:12" ht="14.25" customHeight="1" x14ac:dyDescent="0.2">
      <c r="A61" s="5"/>
      <c r="B61" s="595"/>
      <c r="C61" s="596"/>
      <c r="D61" s="600"/>
      <c r="E61" s="603"/>
      <c r="F61" s="603"/>
      <c r="G61" s="603"/>
      <c r="H61" s="604"/>
      <c r="I61" s="12" t="s">
        <v>488</v>
      </c>
      <c r="J61" s="30">
        <v>2.91</v>
      </c>
      <c r="K61" s="76">
        <v>2.2599999999999998</v>
      </c>
      <c r="L61" s="5"/>
    </row>
    <row r="62" spans="1:12" ht="14.25" customHeight="1" x14ac:dyDescent="0.2">
      <c r="A62" s="5"/>
      <c r="B62" s="595"/>
      <c r="C62" s="596"/>
      <c r="D62" s="600"/>
      <c r="E62" s="603"/>
      <c r="F62" s="603"/>
      <c r="G62" s="603"/>
      <c r="H62" s="603" t="s">
        <v>310</v>
      </c>
      <c r="I62" s="12" t="s">
        <v>487</v>
      </c>
      <c r="J62" s="30">
        <v>2.33</v>
      </c>
      <c r="K62" s="76">
        <v>1.89</v>
      </c>
      <c r="L62" s="5"/>
    </row>
    <row r="63" spans="1:12" ht="14.25" customHeight="1" x14ac:dyDescent="0.2">
      <c r="A63" s="5"/>
      <c r="B63" s="595"/>
      <c r="C63" s="596"/>
      <c r="D63" s="600"/>
      <c r="E63" s="603"/>
      <c r="F63" s="603"/>
      <c r="G63" s="604"/>
      <c r="H63" s="604"/>
      <c r="I63" s="12" t="s">
        <v>486</v>
      </c>
      <c r="J63" s="30">
        <v>2.91</v>
      </c>
      <c r="K63" s="76">
        <v>2.2599999999999998</v>
      </c>
      <c r="L63" s="5"/>
    </row>
    <row r="64" spans="1:12" ht="14.25" customHeight="1" x14ac:dyDescent="0.2">
      <c r="A64" s="5"/>
      <c r="B64" s="595"/>
      <c r="C64" s="596"/>
      <c r="D64" s="600"/>
      <c r="E64" s="604"/>
      <c r="F64" s="604"/>
      <c r="G64" s="14" t="s">
        <v>322</v>
      </c>
      <c r="H64" s="15" t="s">
        <v>310</v>
      </c>
      <c r="I64" s="12" t="s">
        <v>481</v>
      </c>
      <c r="J64" s="30">
        <v>2.91</v>
      </c>
      <c r="K64" s="76">
        <v>2.2599999999999998</v>
      </c>
      <c r="L64" s="5"/>
    </row>
    <row r="65" spans="1:12" ht="14.25" customHeight="1" x14ac:dyDescent="0.2">
      <c r="A65" s="5"/>
      <c r="B65" s="595"/>
      <c r="C65" s="596"/>
      <c r="D65" s="600"/>
      <c r="E65" s="605" t="s">
        <v>482</v>
      </c>
      <c r="F65" s="14" t="s">
        <v>314</v>
      </c>
      <c r="G65" s="14" t="s">
        <v>308</v>
      </c>
      <c r="H65" s="14" t="s">
        <v>308</v>
      </c>
      <c r="I65" s="12" t="s">
        <v>308</v>
      </c>
      <c r="J65" s="30">
        <v>1.9</v>
      </c>
      <c r="K65" s="76">
        <v>1.6</v>
      </c>
      <c r="L65" s="5"/>
    </row>
    <row r="66" spans="1:12" ht="14.25" customHeight="1" x14ac:dyDescent="0.2">
      <c r="A66" s="5"/>
      <c r="B66" s="595"/>
      <c r="C66" s="596"/>
      <c r="D66" s="600"/>
      <c r="E66" s="603"/>
      <c r="F66" s="605" t="s">
        <v>342</v>
      </c>
      <c r="G66" s="605" t="s">
        <v>325</v>
      </c>
      <c r="H66" s="39" t="s">
        <v>312</v>
      </c>
      <c r="I66" s="12" t="s">
        <v>481</v>
      </c>
      <c r="J66" s="30">
        <v>2.91</v>
      </c>
      <c r="K66" s="76">
        <v>2.2599999999999998</v>
      </c>
      <c r="L66" s="5"/>
    </row>
    <row r="67" spans="1:12" ht="14.25" customHeight="1" x14ac:dyDescent="0.2">
      <c r="A67" s="5"/>
      <c r="B67" s="595"/>
      <c r="C67" s="596"/>
      <c r="D67" s="600"/>
      <c r="E67" s="603"/>
      <c r="F67" s="603"/>
      <c r="G67" s="604"/>
      <c r="H67" s="14" t="s">
        <v>310</v>
      </c>
      <c r="I67" s="12" t="s">
        <v>481</v>
      </c>
      <c r="J67" s="30">
        <v>2.91</v>
      </c>
      <c r="K67" s="76">
        <v>2.2599999999999998</v>
      </c>
      <c r="L67" s="5"/>
    </row>
    <row r="68" spans="1:12" ht="14.25" customHeight="1" x14ac:dyDescent="0.2">
      <c r="A68" s="5"/>
      <c r="B68" s="595"/>
      <c r="C68" s="596"/>
      <c r="D68" s="601"/>
      <c r="E68" s="604"/>
      <c r="F68" s="604"/>
      <c r="G68" s="39" t="s">
        <v>322</v>
      </c>
      <c r="H68" s="13" t="s">
        <v>310</v>
      </c>
      <c r="I68" s="82" t="s">
        <v>481</v>
      </c>
      <c r="J68" s="30">
        <v>2.91</v>
      </c>
      <c r="K68" s="76">
        <v>2.2599999999999998</v>
      </c>
      <c r="L68" s="5"/>
    </row>
    <row r="69" spans="1:12" ht="14.25" customHeight="1" x14ac:dyDescent="0.2">
      <c r="A69" s="5"/>
      <c r="B69" s="595"/>
      <c r="C69" s="596"/>
      <c r="D69" s="606" t="s">
        <v>321</v>
      </c>
      <c r="E69" s="605" t="s">
        <v>315</v>
      </c>
      <c r="F69" s="14" t="s">
        <v>314</v>
      </c>
      <c r="G69" s="14" t="s">
        <v>308</v>
      </c>
      <c r="H69" s="14" t="s">
        <v>308</v>
      </c>
      <c r="I69" s="12" t="s">
        <v>308</v>
      </c>
      <c r="J69" s="30">
        <v>2.33</v>
      </c>
      <c r="K69" s="76">
        <v>1.89</v>
      </c>
      <c r="L69" s="5"/>
    </row>
    <row r="70" spans="1:12" ht="14.25" customHeight="1" x14ac:dyDescent="0.2">
      <c r="A70" s="5"/>
      <c r="B70" s="595"/>
      <c r="C70" s="596"/>
      <c r="D70" s="600"/>
      <c r="E70" s="603"/>
      <c r="F70" s="605" t="s">
        <v>342</v>
      </c>
      <c r="G70" s="605" t="s">
        <v>323</v>
      </c>
      <c r="H70" s="14" t="s">
        <v>312</v>
      </c>
      <c r="I70" s="12" t="s">
        <v>481</v>
      </c>
      <c r="J70" s="30">
        <v>2.91</v>
      </c>
      <c r="K70" s="76">
        <v>2.2599999999999998</v>
      </c>
      <c r="L70" s="5"/>
    </row>
    <row r="71" spans="1:12" ht="14.25" customHeight="1" x14ac:dyDescent="0.2">
      <c r="A71" s="5"/>
      <c r="B71" s="595"/>
      <c r="C71" s="596"/>
      <c r="D71" s="600"/>
      <c r="E71" s="603"/>
      <c r="F71" s="603"/>
      <c r="G71" s="604"/>
      <c r="H71" s="13" t="s">
        <v>310</v>
      </c>
      <c r="I71" s="12" t="s">
        <v>481</v>
      </c>
      <c r="J71" s="30">
        <v>2.91</v>
      </c>
      <c r="K71" s="76">
        <v>2.2599999999999998</v>
      </c>
      <c r="L71" s="5"/>
    </row>
    <row r="72" spans="1:12" ht="14.25" customHeight="1" x14ac:dyDescent="0.2">
      <c r="A72" s="5"/>
      <c r="B72" s="595"/>
      <c r="C72" s="596"/>
      <c r="D72" s="600"/>
      <c r="E72" s="603"/>
      <c r="F72" s="604"/>
      <c r="G72" s="14" t="s">
        <v>322</v>
      </c>
      <c r="H72" s="14" t="s">
        <v>310</v>
      </c>
      <c r="I72" s="12" t="s">
        <v>481</v>
      </c>
      <c r="J72" s="30">
        <v>2.91</v>
      </c>
      <c r="K72" s="76">
        <v>2.2599999999999998</v>
      </c>
      <c r="L72" s="5"/>
    </row>
    <row r="73" spans="1:12" ht="14.25" customHeight="1" x14ac:dyDescent="0.2">
      <c r="A73" s="5"/>
      <c r="B73" s="595"/>
      <c r="C73" s="596"/>
      <c r="D73" s="600"/>
      <c r="E73" s="563" t="s">
        <v>485</v>
      </c>
      <c r="F73" s="11" t="s">
        <v>314</v>
      </c>
      <c r="G73" s="11" t="s">
        <v>308</v>
      </c>
      <c r="H73" s="14" t="s">
        <v>308</v>
      </c>
      <c r="I73" s="10" t="s">
        <v>308</v>
      </c>
      <c r="J73" s="30">
        <v>2.33</v>
      </c>
      <c r="K73" s="76">
        <v>1.89</v>
      </c>
      <c r="L73" s="5"/>
    </row>
    <row r="74" spans="1:12" ht="14.25" customHeight="1" x14ac:dyDescent="0.2">
      <c r="A74" s="5"/>
      <c r="B74" s="595"/>
      <c r="C74" s="596"/>
      <c r="D74" s="600"/>
      <c r="E74" s="564"/>
      <c r="F74" s="605" t="s">
        <v>342</v>
      </c>
      <c r="G74" s="605" t="s">
        <v>323</v>
      </c>
      <c r="H74" s="14" t="s">
        <v>312</v>
      </c>
      <c r="I74" s="12" t="s">
        <v>481</v>
      </c>
      <c r="J74" s="30">
        <v>2.91</v>
      </c>
      <c r="K74" s="76">
        <v>2.2599999999999998</v>
      </c>
      <c r="L74" s="5"/>
    </row>
    <row r="75" spans="1:12" ht="14.25" customHeight="1" x14ac:dyDescent="0.2">
      <c r="A75" s="5"/>
      <c r="B75" s="595"/>
      <c r="C75" s="596"/>
      <c r="D75" s="600"/>
      <c r="E75" s="564"/>
      <c r="F75" s="603"/>
      <c r="G75" s="604"/>
      <c r="H75" s="14" t="s">
        <v>310</v>
      </c>
      <c r="I75" s="12" t="s">
        <v>481</v>
      </c>
      <c r="J75" s="30">
        <v>2.91</v>
      </c>
      <c r="K75" s="76">
        <v>2.2599999999999998</v>
      </c>
      <c r="L75" s="5"/>
    </row>
    <row r="76" spans="1:12" ht="14.25" customHeight="1" x14ac:dyDescent="0.2">
      <c r="A76" s="5"/>
      <c r="B76" s="595"/>
      <c r="C76" s="596"/>
      <c r="D76" s="601"/>
      <c r="E76" s="565"/>
      <c r="F76" s="604"/>
      <c r="G76" s="14" t="s">
        <v>322</v>
      </c>
      <c r="H76" s="13" t="s">
        <v>310</v>
      </c>
      <c r="I76" s="12" t="s">
        <v>481</v>
      </c>
      <c r="J76" s="30">
        <v>2.91</v>
      </c>
      <c r="K76" s="76">
        <v>2.2599999999999998</v>
      </c>
      <c r="L76" s="5"/>
    </row>
    <row r="77" spans="1:12" ht="14.25" customHeight="1" x14ac:dyDescent="0.2">
      <c r="A77" s="5"/>
      <c r="B77" s="595"/>
      <c r="C77" s="596"/>
      <c r="D77" s="606" t="s">
        <v>319</v>
      </c>
      <c r="E77" s="605" t="s">
        <v>315</v>
      </c>
      <c r="F77" s="14" t="s">
        <v>314</v>
      </c>
      <c r="G77" s="14" t="s">
        <v>308</v>
      </c>
      <c r="H77" s="14" t="s">
        <v>308</v>
      </c>
      <c r="I77" s="12" t="s">
        <v>308</v>
      </c>
      <c r="J77" s="32">
        <v>2.91</v>
      </c>
      <c r="K77" s="76">
        <v>2.2599999999999998</v>
      </c>
      <c r="L77" s="5"/>
    </row>
    <row r="78" spans="1:12" ht="14.25" customHeight="1" x14ac:dyDescent="0.2">
      <c r="A78" s="5"/>
      <c r="B78" s="595"/>
      <c r="C78" s="596"/>
      <c r="D78" s="600"/>
      <c r="E78" s="603"/>
      <c r="F78" s="605" t="s">
        <v>342</v>
      </c>
      <c r="G78" s="605" t="s">
        <v>313</v>
      </c>
      <c r="H78" s="14" t="s">
        <v>312</v>
      </c>
      <c r="I78" s="12" t="s">
        <v>481</v>
      </c>
      <c r="J78" s="32">
        <v>3.49</v>
      </c>
      <c r="K78" s="75">
        <v>2.59</v>
      </c>
      <c r="L78" s="5"/>
    </row>
    <row r="79" spans="1:12" ht="14.25" customHeight="1" x14ac:dyDescent="0.2">
      <c r="A79" s="5"/>
      <c r="B79" s="595"/>
      <c r="C79" s="596"/>
      <c r="D79" s="600"/>
      <c r="E79" s="603"/>
      <c r="F79" s="603"/>
      <c r="G79" s="604"/>
      <c r="H79" s="14" t="s">
        <v>310</v>
      </c>
      <c r="I79" s="12" t="s">
        <v>481</v>
      </c>
      <c r="J79" s="32">
        <v>3.49</v>
      </c>
      <c r="K79" s="75">
        <v>2.59</v>
      </c>
      <c r="L79" s="5"/>
    </row>
    <row r="80" spans="1:12" ht="14.25" customHeight="1" x14ac:dyDescent="0.2">
      <c r="A80" s="5"/>
      <c r="B80" s="595"/>
      <c r="C80" s="596"/>
      <c r="D80" s="600"/>
      <c r="E80" s="604"/>
      <c r="F80" s="604"/>
      <c r="G80" s="14" t="s">
        <v>311</v>
      </c>
      <c r="H80" s="13" t="s">
        <v>310</v>
      </c>
      <c r="I80" s="12" t="s">
        <v>481</v>
      </c>
      <c r="J80" s="32">
        <v>3.49</v>
      </c>
      <c r="K80" s="75">
        <v>2.59</v>
      </c>
      <c r="L80" s="5"/>
    </row>
    <row r="81" spans="1:12" ht="14.25" customHeight="1" x14ac:dyDescent="0.2">
      <c r="A81" s="5"/>
      <c r="B81" s="595"/>
      <c r="C81" s="596"/>
      <c r="D81" s="600"/>
      <c r="E81" s="563" t="s">
        <v>482</v>
      </c>
      <c r="F81" s="11" t="s">
        <v>314</v>
      </c>
      <c r="G81" s="11" t="s">
        <v>308</v>
      </c>
      <c r="H81" s="14" t="s">
        <v>308</v>
      </c>
      <c r="I81" s="10" t="s">
        <v>308</v>
      </c>
      <c r="J81" s="32">
        <v>2.91</v>
      </c>
      <c r="K81" s="76">
        <v>2.2599999999999998</v>
      </c>
      <c r="L81" s="5"/>
    </row>
    <row r="82" spans="1:12" ht="14.25" customHeight="1" x14ac:dyDescent="0.2">
      <c r="A82" s="5"/>
      <c r="B82" s="595"/>
      <c r="C82" s="596"/>
      <c r="D82" s="600"/>
      <c r="E82" s="564"/>
      <c r="F82" s="563" t="s">
        <v>342</v>
      </c>
      <c r="G82" s="605" t="s">
        <v>313</v>
      </c>
      <c r="H82" s="14" t="s">
        <v>312</v>
      </c>
      <c r="I82" s="12" t="s">
        <v>481</v>
      </c>
      <c r="J82" s="32">
        <v>3.49</v>
      </c>
      <c r="K82" s="75">
        <v>2.59</v>
      </c>
      <c r="L82" s="5"/>
    </row>
    <row r="83" spans="1:12" ht="14.25" customHeight="1" x14ac:dyDescent="0.2">
      <c r="A83" s="5"/>
      <c r="B83" s="595"/>
      <c r="C83" s="596"/>
      <c r="D83" s="600"/>
      <c r="E83" s="564"/>
      <c r="F83" s="564"/>
      <c r="G83" s="604"/>
      <c r="H83" s="14" t="s">
        <v>310</v>
      </c>
      <c r="I83" s="12" t="s">
        <v>481</v>
      </c>
      <c r="J83" s="32">
        <v>3.49</v>
      </c>
      <c r="K83" s="75">
        <v>2.59</v>
      </c>
      <c r="L83" s="5"/>
    </row>
    <row r="84" spans="1:12" ht="14.25" customHeight="1" thickBot="1" x14ac:dyDescent="0.25">
      <c r="A84" s="5"/>
      <c r="B84" s="597"/>
      <c r="C84" s="598"/>
      <c r="D84" s="615"/>
      <c r="E84" s="616"/>
      <c r="F84" s="616"/>
      <c r="G84" s="81" t="s">
        <v>311</v>
      </c>
      <c r="H84" s="80" t="s">
        <v>310</v>
      </c>
      <c r="I84" s="79" t="s">
        <v>481</v>
      </c>
      <c r="J84" s="78">
        <v>3.49</v>
      </c>
      <c r="K84" s="72">
        <v>2.59</v>
      </c>
      <c r="L84" s="5"/>
    </row>
    <row r="85" spans="1:12" ht="17.25" customHeight="1" x14ac:dyDescent="0.2">
      <c r="A85" s="5"/>
      <c r="B85" s="631" t="s">
        <v>316</v>
      </c>
      <c r="C85" s="601"/>
      <c r="D85" s="600" t="s">
        <v>321</v>
      </c>
      <c r="E85" s="564" t="s">
        <v>315</v>
      </c>
      <c r="F85" s="15" t="s">
        <v>314</v>
      </c>
      <c r="G85" s="15" t="s">
        <v>308</v>
      </c>
      <c r="H85" s="16" t="s">
        <v>308</v>
      </c>
      <c r="I85" s="17" t="s">
        <v>308</v>
      </c>
      <c r="J85" s="31">
        <v>2.33</v>
      </c>
      <c r="K85" s="77">
        <v>1.89</v>
      </c>
      <c r="L85" s="5"/>
    </row>
    <row r="86" spans="1:12" ht="17.25" customHeight="1" x14ac:dyDescent="0.2">
      <c r="A86" s="5"/>
      <c r="B86" s="632"/>
      <c r="C86" s="633"/>
      <c r="D86" s="600"/>
      <c r="E86" s="564"/>
      <c r="F86" s="563" t="s">
        <v>342</v>
      </c>
      <c r="G86" s="605" t="s">
        <v>313</v>
      </c>
      <c r="H86" s="14" t="s">
        <v>312</v>
      </c>
      <c r="I86" s="12" t="s">
        <v>481</v>
      </c>
      <c r="J86" s="30">
        <v>2.91</v>
      </c>
      <c r="K86" s="76">
        <v>2.2599999999999998</v>
      </c>
      <c r="L86" s="5"/>
    </row>
    <row r="87" spans="1:12" ht="17.25" customHeight="1" x14ac:dyDescent="0.2">
      <c r="A87" s="5"/>
      <c r="B87" s="632"/>
      <c r="C87" s="633"/>
      <c r="D87" s="600"/>
      <c r="E87" s="564"/>
      <c r="F87" s="564"/>
      <c r="G87" s="604"/>
      <c r="H87" s="14" t="s">
        <v>310</v>
      </c>
      <c r="I87" s="12" t="s">
        <v>481</v>
      </c>
      <c r="J87" s="30">
        <v>2.91</v>
      </c>
      <c r="K87" s="76">
        <v>2.2599999999999998</v>
      </c>
      <c r="L87" s="5"/>
    </row>
    <row r="88" spans="1:12" ht="17.25" customHeight="1" x14ac:dyDescent="0.2">
      <c r="A88" s="5"/>
      <c r="B88" s="632"/>
      <c r="C88" s="633"/>
      <c r="D88" s="600"/>
      <c r="E88" s="565"/>
      <c r="F88" s="565"/>
      <c r="G88" s="14" t="s">
        <v>311</v>
      </c>
      <c r="H88" s="13" t="s">
        <v>310</v>
      </c>
      <c r="I88" s="12" t="s">
        <v>481</v>
      </c>
      <c r="J88" s="30">
        <v>2.91</v>
      </c>
      <c r="K88" s="76">
        <v>2.2599999999999998</v>
      </c>
      <c r="L88" s="5"/>
    </row>
    <row r="89" spans="1:12" ht="17.25" customHeight="1" x14ac:dyDescent="0.2">
      <c r="A89" s="5"/>
      <c r="B89" s="632"/>
      <c r="C89" s="633"/>
      <c r="D89" s="600"/>
      <c r="E89" s="563" t="s">
        <v>482</v>
      </c>
      <c r="F89" s="11" t="s">
        <v>314</v>
      </c>
      <c r="G89" s="11" t="s">
        <v>308</v>
      </c>
      <c r="H89" s="14" t="s">
        <v>308</v>
      </c>
      <c r="I89" s="10" t="s">
        <v>308</v>
      </c>
      <c r="J89" s="30">
        <v>2.33</v>
      </c>
      <c r="K89" s="76">
        <v>1.89</v>
      </c>
      <c r="L89" s="5"/>
    </row>
    <row r="90" spans="1:12" ht="17.25" customHeight="1" x14ac:dyDescent="0.2">
      <c r="A90" s="5"/>
      <c r="B90" s="632"/>
      <c r="C90" s="633"/>
      <c r="D90" s="600"/>
      <c r="E90" s="564"/>
      <c r="F90" s="563" t="s">
        <v>342</v>
      </c>
      <c r="G90" s="605" t="s">
        <v>318</v>
      </c>
      <c r="H90" s="14" t="s">
        <v>312</v>
      </c>
      <c r="I90" s="12" t="s">
        <v>481</v>
      </c>
      <c r="J90" s="30">
        <v>2.91</v>
      </c>
      <c r="K90" s="76">
        <v>2.2599999999999998</v>
      </c>
      <c r="L90" s="5"/>
    </row>
    <row r="91" spans="1:12" ht="17.25" customHeight="1" x14ac:dyDescent="0.2">
      <c r="A91" s="5"/>
      <c r="B91" s="632"/>
      <c r="C91" s="633"/>
      <c r="D91" s="600"/>
      <c r="E91" s="564"/>
      <c r="F91" s="564"/>
      <c r="G91" s="604"/>
      <c r="H91" s="14" t="s">
        <v>310</v>
      </c>
      <c r="I91" s="12" t="s">
        <v>481</v>
      </c>
      <c r="J91" s="30">
        <v>2.91</v>
      </c>
      <c r="K91" s="76">
        <v>2.2599999999999998</v>
      </c>
      <c r="L91" s="5"/>
    </row>
    <row r="92" spans="1:12" ht="17.25" customHeight="1" x14ac:dyDescent="0.2">
      <c r="A92" s="5"/>
      <c r="B92" s="632"/>
      <c r="C92" s="633"/>
      <c r="D92" s="601"/>
      <c r="E92" s="565"/>
      <c r="F92" s="565"/>
      <c r="G92" s="14" t="s">
        <v>311</v>
      </c>
      <c r="H92" s="13" t="s">
        <v>310</v>
      </c>
      <c r="I92" s="12" t="s">
        <v>481</v>
      </c>
      <c r="J92" s="30">
        <v>2.91</v>
      </c>
      <c r="K92" s="76">
        <v>2.2599999999999998</v>
      </c>
      <c r="L92" s="5"/>
    </row>
    <row r="93" spans="1:12" ht="17.25" customHeight="1" x14ac:dyDescent="0.2">
      <c r="A93" s="5"/>
      <c r="B93" s="632"/>
      <c r="C93" s="633"/>
      <c r="D93" s="606" t="s">
        <v>319</v>
      </c>
      <c r="E93" s="563" t="s">
        <v>315</v>
      </c>
      <c r="F93" s="11" t="s">
        <v>314</v>
      </c>
      <c r="G93" s="11" t="s">
        <v>308</v>
      </c>
      <c r="H93" s="11" t="s">
        <v>308</v>
      </c>
      <c r="I93" s="10" t="s">
        <v>308</v>
      </c>
      <c r="J93" s="30">
        <v>2.91</v>
      </c>
      <c r="K93" s="76">
        <v>2.2599999999999998</v>
      </c>
      <c r="L93" s="5"/>
    </row>
    <row r="94" spans="1:12" ht="17.25" customHeight="1" x14ac:dyDescent="0.2">
      <c r="A94" s="5"/>
      <c r="B94" s="632"/>
      <c r="C94" s="633"/>
      <c r="D94" s="600"/>
      <c r="E94" s="564"/>
      <c r="F94" s="563" t="s">
        <v>342</v>
      </c>
      <c r="G94" s="605" t="s">
        <v>318</v>
      </c>
      <c r="H94" s="14" t="s">
        <v>312</v>
      </c>
      <c r="I94" s="12" t="s">
        <v>481</v>
      </c>
      <c r="J94" s="30">
        <v>3.49</v>
      </c>
      <c r="K94" s="75">
        <v>2.59</v>
      </c>
      <c r="L94" s="5"/>
    </row>
    <row r="95" spans="1:12" ht="17.25" customHeight="1" x14ac:dyDescent="0.2">
      <c r="A95" s="5"/>
      <c r="B95" s="632"/>
      <c r="C95" s="633"/>
      <c r="D95" s="600"/>
      <c r="E95" s="564"/>
      <c r="F95" s="564"/>
      <c r="G95" s="603"/>
      <c r="H95" s="13" t="s">
        <v>310</v>
      </c>
      <c r="I95" s="12" t="s">
        <v>481</v>
      </c>
      <c r="J95" s="30">
        <v>3.49</v>
      </c>
      <c r="K95" s="75">
        <v>2.59</v>
      </c>
      <c r="L95" s="5"/>
    </row>
    <row r="96" spans="1:12" ht="17.25" customHeight="1" x14ac:dyDescent="0.2">
      <c r="A96" s="5"/>
      <c r="B96" s="632"/>
      <c r="C96" s="633"/>
      <c r="D96" s="600"/>
      <c r="E96" s="564"/>
      <c r="F96" s="564"/>
      <c r="G96" s="605" t="s">
        <v>311</v>
      </c>
      <c r="H96" s="605" t="s">
        <v>310</v>
      </c>
      <c r="I96" s="10" t="s">
        <v>484</v>
      </c>
      <c r="J96" s="30">
        <v>3.49</v>
      </c>
      <c r="K96" s="75">
        <v>2.59</v>
      </c>
      <c r="L96" s="5"/>
    </row>
    <row r="97" spans="1:12" ht="17.25" customHeight="1" x14ac:dyDescent="0.2">
      <c r="A97" s="5"/>
      <c r="B97" s="632"/>
      <c r="C97" s="633"/>
      <c r="D97" s="600"/>
      <c r="E97" s="564"/>
      <c r="F97" s="564"/>
      <c r="G97" s="604"/>
      <c r="H97" s="604"/>
      <c r="I97" s="10" t="s">
        <v>483</v>
      </c>
      <c r="J97" s="30">
        <v>4.07</v>
      </c>
      <c r="K97" s="76">
        <v>2.9</v>
      </c>
      <c r="L97" s="5"/>
    </row>
    <row r="98" spans="1:12" ht="17.25" customHeight="1" x14ac:dyDescent="0.2">
      <c r="A98" s="5"/>
      <c r="B98" s="632"/>
      <c r="C98" s="633"/>
      <c r="D98" s="600"/>
      <c r="E98" s="564"/>
      <c r="F98" s="565"/>
      <c r="G98" s="11" t="s">
        <v>309</v>
      </c>
      <c r="H98" s="11" t="s">
        <v>308</v>
      </c>
      <c r="I98" s="10" t="s">
        <v>308</v>
      </c>
      <c r="J98" s="30">
        <v>4.07</v>
      </c>
      <c r="K98" s="76">
        <v>2.9</v>
      </c>
      <c r="L98" s="5"/>
    </row>
    <row r="99" spans="1:12" ht="17.25" customHeight="1" x14ac:dyDescent="0.2">
      <c r="A99" s="5"/>
      <c r="B99" s="632"/>
      <c r="C99" s="633"/>
      <c r="D99" s="600"/>
      <c r="E99" s="563" t="s">
        <v>482</v>
      </c>
      <c r="F99" s="11" t="s">
        <v>314</v>
      </c>
      <c r="G99" s="11" t="s">
        <v>308</v>
      </c>
      <c r="H99" s="11" t="s">
        <v>308</v>
      </c>
      <c r="I99" s="10" t="s">
        <v>308</v>
      </c>
      <c r="J99" s="30">
        <v>2.91</v>
      </c>
      <c r="K99" s="76">
        <v>2.2599999999999998</v>
      </c>
      <c r="L99" s="5"/>
    </row>
    <row r="100" spans="1:12" ht="17.25" customHeight="1" x14ac:dyDescent="0.2">
      <c r="A100" s="5"/>
      <c r="B100" s="632"/>
      <c r="C100" s="633"/>
      <c r="D100" s="600"/>
      <c r="E100" s="564"/>
      <c r="F100" s="563" t="s">
        <v>342</v>
      </c>
      <c r="G100" s="563" t="s">
        <v>313</v>
      </c>
      <c r="H100" s="14" t="s">
        <v>312</v>
      </c>
      <c r="I100" s="12" t="s">
        <v>481</v>
      </c>
      <c r="J100" s="30">
        <v>3.49</v>
      </c>
      <c r="K100" s="75">
        <v>2.59</v>
      </c>
      <c r="L100" s="5"/>
    </row>
    <row r="101" spans="1:12" ht="17.25" customHeight="1" x14ac:dyDescent="0.2">
      <c r="A101" s="5"/>
      <c r="B101" s="632"/>
      <c r="C101" s="633"/>
      <c r="D101" s="600"/>
      <c r="E101" s="564"/>
      <c r="F101" s="564"/>
      <c r="G101" s="565"/>
      <c r="H101" s="14" t="s">
        <v>310</v>
      </c>
      <c r="I101" s="12" t="s">
        <v>481</v>
      </c>
      <c r="J101" s="30">
        <v>3.49</v>
      </c>
      <c r="K101" s="75">
        <v>2.59</v>
      </c>
      <c r="L101" s="5"/>
    </row>
    <row r="102" spans="1:12" ht="17.25" customHeight="1" x14ac:dyDescent="0.2">
      <c r="A102" s="5"/>
      <c r="B102" s="632"/>
      <c r="C102" s="633"/>
      <c r="D102" s="600"/>
      <c r="E102" s="564"/>
      <c r="F102" s="564"/>
      <c r="G102" s="11" t="s">
        <v>311</v>
      </c>
      <c r="H102" s="13" t="s">
        <v>310</v>
      </c>
      <c r="I102" s="12" t="s">
        <v>481</v>
      </c>
      <c r="J102" s="30">
        <v>4.07</v>
      </c>
      <c r="K102" s="76">
        <v>2.9</v>
      </c>
      <c r="L102" s="5"/>
    </row>
    <row r="103" spans="1:12" ht="17.25" customHeight="1" x14ac:dyDescent="0.2">
      <c r="A103" s="5"/>
      <c r="B103" s="632"/>
      <c r="C103" s="633"/>
      <c r="D103" s="601"/>
      <c r="E103" s="565"/>
      <c r="F103" s="565"/>
      <c r="G103" s="11" t="s">
        <v>309</v>
      </c>
      <c r="H103" s="11" t="s">
        <v>308</v>
      </c>
      <c r="I103" s="10" t="s">
        <v>308</v>
      </c>
      <c r="J103" s="30">
        <v>4.07</v>
      </c>
      <c r="K103" s="76">
        <v>2.9</v>
      </c>
      <c r="L103" s="5"/>
    </row>
    <row r="104" spans="1:12" ht="17.25" customHeight="1" x14ac:dyDescent="0.2">
      <c r="A104" s="5"/>
      <c r="B104" s="632"/>
      <c r="C104" s="633"/>
      <c r="D104" s="606" t="s">
        <v>316</v>
      </c>
      <c r="E104" s="563" t="s">
        <v>315</v>
      </c>
      <c r="F104" s="11" t="s">
        <v>314</v>
      </c>
      <c r="G104" s="11" t="s">
        <v>308</v>
      </c>
      <c r="H104" s="11" t="s">
        <v>308</v>
      </c>
      <c r="I104" s="10" t="s">
        <v>308</v>
      </c>
      <c r="J104" s="30">
        <v>6.51</v>
      </c>
      <c r="K104" s="75">
        <v>3.95</v>
      </c>
      <c r="L104" s="5"/>
    </row>
    <row r="105" spans="1:12" ht="17.25" customHeight="1" x14ac:dyDescent="0.2">
      <c r="A105" s="5"/>
      <c r="B105" s="632"/>
      <c r="C105" s="633"/>
      <c r="D105" s="600"/>
      <c r="E105" s="564"/>
      <c r="F105" s="563" t="s">
        <v>342</v>
      </c>
      <c r="G105" s="563" t="s">
        <v>313</v>
      </c>
      <c r="H105" s="14" t="s">
        <v>312</v>
      </c>
      <c r="I105" s="12" t="s">
        <v>481</v>
      </c>
      <c r="J105" s="30">
        <v>6.51</v>
      </c>
      <c r="K105" s="75">
        <v>3.95</v>
      </c>
      <c r="L105" s="5"/>
    </row>
    <row r="106" spans="1:12" ht="17.25" customHeight="1" x14ac:dyDescent="0.2">
      <c r="A106" s="5"/>
      <c r="B106" s="632"/>
      <c r="C106" s="633"/>
      <c r="D106" s="600"/>
      <c r="E106" s="564"/>
      <c r="F106" s="564"/>
      <c r="G106" s="565"/>
      <c r="H106" s="14" t="s">
        <v>310</v>
      </c>
      <c r="I106" s="12" t="s">
        <v>481</v>
      </c>
      <c r="J106" s="30">
        <v>6.51</v>
      </c>
      <c r="K106" s="75">
        <v>3.95</v>
      </c>
      <c r="L106" s="5"/>
    </row>
    <row r="107" spans="1:12" ht="17.25" customHeight="1" x14ac:dyDescent="0.2">
      <c r="A107" s="5"/>
      <c r="B107" s="632"/>
      <c r="C107" s="633"/>
      <c r="D107" s="600"/>
      <c r="E107" s="564"/>
      <c r="F107" s="564"/>
      <c r="G107" s="11" t="s">
        <v>311</v>
      </c>
      <c r="H107" s="13" t="s">
        <v>310</v>
      </c>
      <c r="I107" s="12" t="s">
        <v>481</v>
      </c>
      <c r="J107" s="30">
        <v>6.51</v>
      </c>
      <c r="K107" s="75">
        <v>3.95</v>
      </c>
      <c r="L107" s="5"/>
    </row>
    <row r="108" spans="1:12" ht="17.25" customHeight="1" x14ac:dyDescent="0.2">
      <c r="A108" s="5"/>
      <c r="B108" s="632"/>
      <c r="C108" s="633"/>
      <c r="D108" s="600"/>
      <c r="E108" s="565"/>
      <c r="F108" s="565"/>
      <c r="G108" s="11" t="s">
        <v>309</v>
      </c>
      <c r="H108" s="11" t="s">
        <v>308</v>
      </c>
      <c r="I108" s="10" t="s">
        <v>308</v>
      </c>
      <c r="J108" s="30">
        <v>6.51</v>
      </c>
      <c r="K108" s="75">
        <v>3.95</v>
      </c>
      <c r="L108" s="5"/>
    </row>
    <row r="109" spans="1:12" ht="17.25" customHeight="1" x14ac:dyDescent="0.2">
      <c r="A109" s="5"/>
      <c r="B109" s="632"/>
      <c r="C109" s="633"/>
      <c r="D109" s="600"/>
      <c r="E109" s="563" t="s">
        <v>482</v>
      </c>
      <c r="F109" s="11" t="s">
        <v>314</v>
      </c>
      <c r="G109" s="11" t="s">
        <v>308</v>
      </c>
      <c r="H109" s="11" t="s">
        <v>308</v>
      </c>
      <c r="I109" s="10" t="s">
        <v>308</v>
      </c>
      <c r="J109" s="30">
        <v>6.51</v>
      </c>
      <c r="K109" s="75">
        <v>3.95</v>
      </c>
      <c r="L109" s="5"/>
    </row>
    <row r="110" spans="1:12" ht="17.25" customHeight="1" x14ac:dyDescent="0.2">
      <c r="A110" s="5"/>
      <c r="B110" s="632"/>
      <c r="C110" s="633"/>
      <c r="D110" s="600"/>
      <c r="E110" s="564"/>
      <c r="F110" s="563" t="s">
        <v>342</v>
      </c>
      <c r="G110" s="563" t="s">
        <v>313</v>
      </c>
      <c r="H110" s="14" t="s">
        <v>312</v>
      </c>
      <c r="I110" s="12" t="s">
        <v>481</v>
      </c>
      <c r="J110" s="30">
        <v>6.51</v>
      </c>
      <c r="K110" s="75">
        <v>3.95</v>
      </c>
      <c r="L110" s="5"/>
    </row>
    <row r="111" spans="1:12" ht="17.25" customHeight="1" x14ac:dyDescent="0.2">
      <c r="A111" s="5"/>
      <c r="B111" s="632"/>
      <c r="C111" s="633"/>
      <c r="D111" s="600"/>
      <c r="E111" s="564"/>
      <c r="F111" s="564"/>
      <c r="G111" s="565"/>
      <c r="H111" s="14" t="s">
        <v>310</v>
      </c>
      <c r="I111" s="12" t="s">
        <v>481</v>
      </c>
      <c r="J111" s="30">
        <v>6.51</v>
      </c>
      <c r="K111" s="75">
        <v>3.95</v>
      </c>
      <c r="L111" s="5"/>
    </row>
    <row r="112" spans="1:12" ht="17.25" customHeight="1" x14ac:dyDescent="0.2">
      <c r="A112" s="5"/>
      <c r="B112" s="632"/>
      <c r="C112" s="633"/>
      <c r="D112" s="600"/>
      <c r="E112" s="564"/>
      <c r="F112" s="564"/>
      <c r="G112" s="11" t="s">
        <v>311</v>
      </c>
      <c r="H112" s="13" t="s">
        <v>310</v>
      </c>
      <c r="I112" s="12" t="s">
        <v>481</v>
      </c>
      <c r="J112" s="30">
        <v>6.51</v>
      </c>
      <c r="K112" s="75">
        <v>3.95</v>
      </c>
      <c r="L112" s="5"/>
    </row>
    <row r="113" spans="1:12" ht="17.25" customHeight="1" thickBot="1" x14ac:dyDescent="0.25">
      <c r="A113" s="5"/>
      <c r="B113" s="634"/>
      <c r="C113" s="635"/>
      <c r="D113" s="615"/>
      <c r="E113" s="616"/>
      <c r="F113" s="616"/>
      <c r="G113" s="46" t="s">
        <v>309</v>
      </c>
      <c r="H113" s="46" t="s">
        <v>308</v>
      </c>
      <c r="I113" s="74" t="s">
        <v>308</v>
      </c>
      <c r="J113" s="73">
        <v>6.51</v>
      </c>
      <c r="K113" s="72">
        <v>3.95</v>
      </c>
      <c r="L113" s="5"/>
    </row>
    <row r="114" spans="1:12" ht="16.5" customHeight="1" x14ac:dyDescent="0.2">
      <c r="A114" s="5"/>
      <c r="B114" s="621" t="s">
        <v>307</v>
      </c>
      <c r="C114" s="622"/>
      <c r="D114" s="622"/>
      <c r="E114" s="622"/>
      <c r="F114" s="622"/>
      <c r="G114" s="622"/>
      <c r="H114" s="622"/>
      <c r="I114" s="622"/>
      <c r="J114" s="622"/>
      <c r="K114" s="623"/>
      <c r="L114" s="5"/>
    </row>
    <row r="115" spans="1:12" ht="17.5" customHeight="1" x14ac:dyDescent="0.2">
      <c r="A115" s="5"/>
      <c r="B115" s="624"/>
      <c r="C115" s="625"/>
      <c r="D115" s="625"/>
      <c r="E115" s="625"/>
      <c r="F115" s="625"/>
      <c r="G115" s="625"/>
      <c r="H115" s="625"/>
      <c r="I115" s="625"/>
      <c r="J115" s="625"/>
      <c r="K115" s="626"/>
      <c r="L115" s="5"/>
    </row>
    <row r="116" spans="1:12" ht="17.5" customHeight="1" thickBot="1" x14ac:dyDescent="0.25">
      <c r="A116" s="5"/>
      <c r="B116" s="627"/>
      <c r="C116" s="628"/>
      <c r="D116" s="628"/>
      <c r="E116" s="628"/>
      <c r="F116" s="628"/>
      <c r="G116" s="628"/>
      <c r="H116" s="628"/>
      <c r="I116" s="628"/>
      <c r="J116" s="628"/>
      <c r="K116" s="629"/>
      <c r="L116" s="5"/>
    </row>
    <row r="117" spans="1:12" ht="17.5" customHeight="1" x14ac:dyDescent="0.2">
      <c r="A117" s="5"/>
      <c r="B117" s="8" t="s">
        <v>306</v>
      </c>
      <c r="C117" s="9"/>
      <c r="D117" s="8"/>
      <c r="E117" s="8"/>
      <c r="F117" s="8"/>
      <c r="G117" s="5"/>
      <c r="H117" s="5"/>
      <c r="I117" s="5"/>
      <c r="J117" s="5"/>
      <c r="K117" s="6"/>
      <c r="L117" s="5"/>
    </row>
    <row r="118" spans="1:12" ht="17.5" customHeight="1" x14ac:dyDescent="0.2">
      <c r="A118" s="5"/>
      <c r="B118" s="8" t="s">
        <v>305</v>
      </c>
      <c r="C118" s="8"/>
      <c r="D118" s="8"/>
      <c r="E118" s="8"/>
      <c r="F118" s="8"/>
      <c r="G118" s="5"/>
      <c r="H118" s="5"/>
      <c r="I118" s="5"/>
      <c r="J118" s="5"/>
      <c r="K118" s="6"/>
      <c r="L118" s="5"/>
    </row>
    <row r="119" spans="1:12" ht="17.5" customHeight="1" x14ac:dyDescent="0.2">
      <c r="A119" s="5"/>
      <c r="B119" s="5"/>
      <c r="C119" s="8" t="s">
        <v>304</v>
      </c>
      <c r="D119" s="5"/>
      <c r="E119" s="5"/>
      <c r="F119" s="5"/>
      <c r="G119" s="5"/>
      <c r="H119" s="5"/>
      <c r="I119" s="5"/>
      <c r="J119" s="5"/>
      <c r="K119" s="6"/>
      <c r="L119" s="5"/>
    </row>
    <row r="120" spans="1:12" ht="16" x14ac:dyDescent="0.2">
      <c r="A120" s="5"/>
      <c r="B120" s="5"/>
      <c r="C120" s="5"/>
      <c r="D120" s="5"/>
      <c r="E120" s="5"/>
      <c r="F120" s="5"/>
      <c r="G120" s="5"/>
      <c r="H120" s="5"/>
      <c r="I120" s="5"/>
      <c r="J120" s="5"/>
      <c r="K120" s="6"/>
      <c r="L120" s="5"/>
    </row>
    <row r="121" spans="1:12" ht="16" x14ac:dyDescent="0.2">
      <c r="A121" s="5"/>
      <c r="B121" s="5"/>
      <c r="C121" s="5"/>
      <c r="D121" s="5"/>
      <c r="E121" s="5"/>
      <c r="F121" s="5"/>
      <c r="G121" s="5"/>
      <c r="H121" s="5"/>
      <c r="I121" s="5"/>
      <c r="J121" s="5"/>
      <c r="K121" s="6"/>
      <c r="L121" s="5"/>
    </row>
    <row r="122" spans="1:12" ht="16" x14ac:dyDescent="0.2">
      <c r="A122" s="5"/>
      <c r="B122" s="5"/>
      <c r="C122" s="7"/>
      <c r="D122" s="5"/>
      <c r="E122" s="5"/>
      <c r="F122" s="5"/>
      <c r="G122" s="5"/>
      <c r="H122" s="5"/>
      <c r="I122" s="5"/>
      <c r="J122" s="5"/>
      <c r="K122" s="6"/>
      <c r="L122" s="5"/>
    </row>
  </sheetData>
  <mergeCells count="101">
    <mergeCell ref="H96:H97"/>
    <mergeCell ref="E99:E103"/>
    <mergeCell ref="F100:F103"/>
    <mergeCell ref="G100:G101"/>
    <mergeCell ref="B114:K116"/>
    <mergeCell ref="H6:I6"/>
    <mergeCell ref="D104:D113"/>
    <mergeCell ref="E104:E108"/>
    <mergeCell ref="F105:F108"/>
    <mergeCell ref="G105:G106"/>
    <mergeCell ref="E109:E113"/>
    <mergeCell ref="F110:F113"/>
    <mergeCell ref="G110:G111"/>
    <mergeCell ref="F94:F98"/>
    <mergeCell ref="D93:D103"/>
    <mergeCell ref="E93:E98"/>
    <mergeCell ref="D77:D84"/>
    <mergeCell ref="E77:E80"/>
    <mergeCell ref="F78:F80"/>
    <mergeCell ref="G78:G79"/>
    <mergeCell ref="B85:C113"/>
    <mergeCell ref="D85:D92"/>
    <mergeCell ref="E85:E88"/>
    <mergeCell ref="F86:F88"/>
    <mergeCell ref="G86:G87"/>
    <mergeCell ref="E89:E92"/>
    <mergeCell ref="F90:F92"/>
    <mergeCell ref="G90:G91"/>
    <mergeCell ref="G94:G95"/>
    <mergeCell ref="G96:G97"/>
    <mergeCell ref="E81:E84"/>
    <mergeCell ref="F82:F84"/>
    <mergeCell ref="G82:G83"/>
    <mergeCell ref="G66:G67"/>
    <mergeCell ref="H60:H61"/>
    <mergeCell ref="H62:H63"/>
    <mergeCell ref="E59:E64"/>
    <mergeCell ref="F60:F64"/>
    <mergeCell ref="G60:G63"/>
    <mergeCell ref="B47:C84"/>
    <mergeCell ref="D47:D58"/>
    <mergeCell ref="E47:E52"/>
    <mergeCell ref="F48:F52"/>
    <mergeCell ref="G48:G51"/>
    <mergeCell ref="D69:D76"/>
    <mergeCell ref="E69:E72"/>
    <mergeCell ref="E65:E68"/>
    <mergeCell ref="F66:F68"/>
    <mergeCell ref="F70:F72"/>
    <mergeCell ref="G70:G71"/>
    <mergeCell ref="E73:E76"/>
    <mergeCell ref="F74:F76"/>
    <mergeCell ref="G74:G75"/>
    <mergeCell ref="D59:D68"/>
    <mergeCell ref="H54:H55"/>
    <mergeCell ref="H56:H57"/>
    <mergeCell ref="H48:H49"/>
    <mergeCell ref="H15:H16"/>
    <mergeCell ref="H17:H18"/>
    <mergeCell ref="D39:D46"/>
    <mergeCell ref="E39:E42"/>
    <mergeCell ref="F40:F42"/>
    <mergeCell ref="G40:G41"/>
    <mergeCell ref="E43:E46"/>
    <mergeCell ref="F44:F46"/>
    <mergeCell ref="H11:H12"/>
    <mergeCell ref="E14:E19"/>
    <mergeCell ref="H50:H51"/>
    <mergeCell ref="E53:E58"/>
    <mergeCell ref="F54:F58"/>
    <mergeCell ref="G54:G57"/>
    <mergeCell ref="E20:E25"/>
    <mergeCell ref="F21:F25"/>
    <mergeCell ref="G21:G24"/>
    <mergeCell ref="H21:H22"/>
    <mergeCell ref="H23:H24"/>
    <mergeCell ref="E26:E30"/>
    <mergeCell ref="J6:K6"/>
    <mergeCell ref="B8:C46"/>
    <mergeCell ref="D8:D19"/>
    <mergeCell ref="E8:E13"/>
    <mergeCell ref="F9:F13"/>
    <mergeCell ref="G9:G12"/>
    <mergeCell ref="H9:H10"/>
    <mergeCell ref="G44:G45"/>
    <mergeCell ref="G27:G28"/>
    <mergeCell ref="H27:H28"/>
    <mergeCell ref="D31:D38"/>
    <mergeCell ref="E31:E34"/>
    <mergeCell ref="F32:F34"/>
    <mergeCell ref="G32:G33"/>
    <mergeCell ref="E35:E38"/>
    <mergeCell ref="F36:F38"/>
    <mergeCell ref="G36:G37"/>
    <mergeCell ref="D20:D30"/>
    <mergeCell ref="B6:C7"/>
    <mergeCell ref="D6:F7"/>
    <mergeCell ref="G6:G7"/>
    <mergeCell ref="F27:F30"/>
    <mergeCell ref="F15:F19"/>
    <mergeCell ref="G15:G18"/>
  </mergeCells>
  <phoneticPr fontId="26"/>
  <printOptions horizontalCentered="1"/>
  <pageMargins left="0.78740157480314965" right="0.23622047244094491" top="0.59055118110236227" bottom="0.55118110236220474" header="0.31496062992125984" footer="0.11811023622047245"/>
  <pageSetup paperSize="8" scale="81" fitToHeight="0" orientation="portrait"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B4BA0-D2FD-4D9D-872E-F7CAAF124F8E}">
  <sheetPr codeName="Sheet5"/>
  <dimension ref="A1:A27"/>
  <sheetViews>
    <sheetView workbookViewId="0"/>
  </sheetViews>
  <sheetFormatPr defaultRowHeight="13" x14ac:dyDescent="0.2"/>
  <sheetData>
    <row r="1" spans="1:1" s="188" customFormat="1" ht="23.5" x14ac:dyDescent="0.2">
      <c r="A1" s="187" t="s">
        <v>523</v>
      </c>
    </row>
    <row r="26" spans="1:1" ht="21" x14ac:dyDescent="0.2">
      <c r="A26" s="187" t="s">
        <v>524</v>
      </c>
    </row>
    <row r="27" spans="1:1" s="188" customFormat="1" ht="16.5" customHeight="1" x14ac:dyDescent="0.2"/>
  </sheetData>
  <phoneticPr fontId="26"/>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53EC-4300-4138-AEFD-F486E5CD2FC8}">
  <sheetPr codeName="Sheet1"/>
  <dimension ref="A3:F46"/>
  <sheetViews>
    <sheetView workbookViewId="0"/>
  </sheetViews>
  <sheetFormatPr defaultRowHeight="13" x14ac:dyDescent="0.2"/>
  <cols>
    <col min="1" max="1" width="27.26953125" bestFit="1" customWidth="1"/>
    <col min="2" max="2" width="14" bestFit="1" customWidth="1"/>
    <col min="7" max="7" width="3.6328125" customWidth="1"/>
  </cols>
  <sheetData>
    <row r="3" spans="1:6" x14ac:dyDescent="0.2">
      <c r="A3" s="396" t="s">
        <v>546</v>
      </c>
    </row>
    <row r="5" spans="1:6" x14ac:dyDescent="0.2">
      <c r="A5" s="396" t="s">
        <v>547</v>
      </c>
    </row>
    <row r="6" spans="1:6" x14ac:dyDescent="0.2">
      <c r="A6" s="396" t="s">
        <v>545</v>
      </c>
    </row>
    <row r="7" spans="1:6" x14ac:dyDescent="0.2">
      <c r="A7" s="396" t="s">
        <v>548</v>
      </c>
    </row>
    <row r="13" spans="1:6" x14ac:dyDescent="0.2">
      <c r="A13" s="396"/>
    </row>
    <row r="14" spans="1:6" x14ac:dyDescent="0.2">
      <c r="A14" s="396" t="s">
        <v>544</v>
      </c>
    </row>
    <row r="16" spans="1:6" x14ac:dyDescent="0.2">
      <c r="A16" s="399" t="s">
        <v>543</v>
      </c>
      <c r="B16" s="278" t="s">
        <v>116</v>
      </c>
      <c r="C16" s="395" t="s">
        <v>155</v>
      </c>
      <c r="D16" s="636" t="s">
        <v>156</v>
      </c>
      <c r="E16" s="636"/>
      <c r="F16" s="636"/>
    </row>
    <row r="17" spans="1:6" ht="26" x14ac:dyDescent="0.2">
      <c r="A17" s="400" t="s">
        <v>542</v>
      </c>
      <c r="B17" s="278" t="s">
        <v>300</v>
      </c>
      <c r="C17" s="278" t="s">
        <v>117</v>
      </c>
      <c r="D17" s="278" t="s">
        <v>118</v>
      </c>
      <c r="E17" s="278" t="s">
        <v>160</v>
      </c>
      <c r="F17" s="280" t="s">
        <v>161</v>
      </c>
    </row>
    <row r="18" spans="1:6" x14ac:dyDescent="0.2">
      <c r="A18" s="401" t="e">
        <f>'確認リスト　原紙'!O18&amp;'確認リスト　原紙'!P18&amp;'確認リスト　原紙'!Q18&amp;'確認リスト　原紙'!R18&amp;'確認リスト　原紙'!S18</f>
        <v>#N/A</v>
      </c>
      <c r="B18" s="1" t="e">
        <f>VLOOKUP(A18,' データシート'!$A$3:$K$562,7,FALSE)</f>
        <v>#N/A</v>
      </c>
      <c r="C18" s="1" t="e">
        <f>VLOOKUP(A18,' データシート'!$A$3:$K$562,8,FALSE)</f>
        <v>#N/A</v>
      </c>
      <c r="D18" s="1" t="e">
        <f>VLOOKUP(A18,' データシート'!$A$3:$K$562,9,FALSE)</f>
        <v>#N/A</v>
      </c>
      <c r="E18" s="1" t="e">
        <f>VLOOKUP(A18,' データシート'!$A$3:$K$562,10,FALSE)</f>
        <v>#N/A</v>
      </c>
      <c r="F18" s="1" t="e">
        <f>VLOOKUP(A18,' データシート'!$A$3:$K$562,11,FALSE)</f>
        <v>#N/A</v>
      </c>
    </row>
    <row r="19" spans="1:6" x14ac:dyDescent="0.2">
      <c r="A19" s="401" t="e">
        <f>'確認リスト　原紙'!O19&amp;'確認リスト　原紙'!P19&amp;'確認リスト　原紙'!Q19&amp;'確認リスト　原紙'!R19&amp;'確認リスト　原紙'!S19</f>
        <v>#N/A</v>
      </c>
      <c r="B19" s="1" t="e">
        <f>VLOOKUP(A19,' データシート'!$A$3:$K$562,7,FALSE)</f>
        <v>#N/A</v>
      </c>
      <c r="C19" s="1" t="e">
        <f>VLOOKUP(A19,' データシート'!$A$3:$K$562,8,FALSE)</f>
        <v>#N/A</v>
      </c>
      <c r="D19" s="1" t="e">
        <f>VLOOKUP(A19,' データシート'!$A$3:$K$562,9,FALSE)</f>
        <v>#N/A</v>
      </c>
      <c r="E19" s="1" t="e">
        <f>VLOOKUP(A19,' データシート'!$A$3:$K$562,10,FALSE)</f>
        <v>#N/A</v>
      </c>
      <c r="F19" s="1" t="e">
        <f>VLOOKUP(A19,' データシート'!$A$3:$K$562,11,FALSE)</f>
        <v>#N/A</v>
      </c>
    </row>
    <row r="20" spans="1:6" x14ac:dyDescent="0.2">
      <c r="A20" s="401" t="e">
        <f>'確認リスト　原紙'!O20&amp;'確認リスト　原紙'!P20&amp;'確認リスト　原紙'!Q20&amp;'確認リスト　原紙'!R20&amp;'確認リスト　原紙'!S20</f>
        <v>#N/A</v>
      </c>
      <c r="B20" s="1" t="e">
        <f>VLOOKUP(A20,' データシート'!$A$3:$K$562,7,FALSE)</f>
        <v>#N/A</v>
      </c>
      <c r="C20" s="1" t="e">
        <f>VLOOKUP(A20,' データシート'!$A$3:$K$562,8,FALSE)</f>
        <v>#N/A</v>
      </c>
      <c r="D20" s="1" t="e">
        <f>VLOOKUP(A20,' データシート'!$A$3:$K$562,9,FALSE)</f>
        <v>#N/A</v>
      </c>
      <c r="E20" s="1" t="e">
        <f>VLOOKUP(A20,' データシート'!$A$3:$K$562,10,FALSE)</f>
        <v>#N/A</v>
      </c>
      <c r="F20" s="1" t="e">
        <f>VLOOKUP(A20,' データシート'!$A$3:$K$562,11,FALSE)</f>
        <v>#N/A</v>
      </c>
    </row>
    <row r="21" spans="1:6" x14ac:dyDescent="0.2">
      <c r="A21" s="401" t="e">
        <f>'確認リスト　原紙'!O21&amp;'確認リスト　原紙'!P21&amp;'確認リスト　原紙'!Q21&amp;'確認リスト　原紙'!R21&amp;'確認リスト　原紙'!S21</f>
        <v>#N/A</v>
      </c>
      <c r="B21" s="1" t="e">
        <f>VLOOKUP(A21,' データシート'!$A$3:$K$562,7,FALSE)</f>
        <v>#N/A</v>
      </c>
      <c r="C21" s="1" t="e">
        <f>VLOOKUP(A21,' データシート'!$A$3:$K$562,8,FALSE)</f>
        <v>#N/A</v>
      </c>
      <c r="D21" s="1" t="e">
        <f>VLOOKUP(A21,' データシート'!$A$3:$K$562,9,FALSE)</f>
        <v>#N/A</v>
      </c>
      <c r="E21" s="1" t="e">
        <f>VLOOKUP(A21,' データシート'!$A$3:$K$562,10,FALSE)</f>
        <v>#N/A</v>
      </c>
      <c r="F21" s="1" t="e">
        <f>VLOOKUP(A21,' データシート'!$A$3:$K$562,11,FALSE)</f>
        <v>#N/A</v>
      </c>
    </row>
    <row r="22" spans="1:6" x14ac:dyDescent="0.2">
      <c r="A22" s="401" t="e">
        <f>'確認リスト　原紙'!O22&amp;'確認リスト　原紙'!P22&amp;'確認リスト　原紙'!Q22&amp;'確認リスト　原紙'!R22&amp;'確認リスト　原紙'!S22</f>
        <v>#N/A</v>
      </c>
      <c r="B22" s="1" t="e">
        <f>VLOOKUP(A22,' データシート'!$A$3:$K$562,7,FALSE)</f>
        <v>#N/A</v>
      </c>
      <c r="C22" s="1" t="e">
        <f>VLOOKUP(A22,' データシート'!$A$3:$K$562,8,FALSE)</f>
        <v>#N/A</v>
      </c>
      <c r="D22" s="1" t="e">
        <f>VLOOKUP(A22,' データシート'!$A$3:$K$562,9,FALSE)</f>
        <v>#N/A</v>
      </c>
      <c r="E22" s="1" t="e">
        <f>VLOOKUP(A22,' データシート'!$A$3:$K$562,10,FALSE)</f>
        <v>#N/A</v>
      </c>
      <c r="F22" s="1" t="e">
        <f>VLOOKUP(A22,' データシート'!$A$3:$K$562,11,FALSE)</f>
        <v>#N/A</v>
      </c>
    </row>
    <row r="23" spans="1:6" x14ac:dyDescent="0.2">
      <c r="A23" s="401" t="e">
        <f>'確認リスト　原紙'!O23&amp;'確認リスト　原紙'!P23&amp;'確認リスト　原紙'!Q23&amp;'確認リスト　原紙'!R23&amp;'確認リスト　原紙'!S23</f>
        <v>#N/A</v>
      </c>
      <c r="B23" s="1" t="e">
        <f>VLOOKUP(A23,' データシート'!$A$3:$K$562,7,FALSE)</f>
        <v>#N/A</v>
      </c>
      <c r="C23" s="1" t="e">
        <f>VLOOKUP(A23,' データシート'!$A$3:$K$562,8,FALSE)</f>
        <v>#N/A</v>
      </c>
      <c r="D23" s="1" t="e">
        <f>VLOOKUP(A23,' データシート'!$A$3:$K$562,9,FALSE)</f>
        <v>#N/A</v>
      </c>
      <c r="E23" s="1" t="e">
        <f>VLOOKUP(A23,' データシート'!$A$3:$K$562,10,FALSE)</f>
        <v>#N/A</v>
      </c>
      <c r="F23" s="1" t="e">
        <f>VLOOKUP(A23,' データシート'!$A$3:$K$562,11,FALSE)</f>
        <v>#N/A</v>
      </c>
    </row>
    <row r="24" spans="1:6" x14ac:dyDescent="0.2">
      <c r="A24" s="401" t="e">
        <f>'確認リスト　原紙'!O24&amp;'確認リスト　原紙'!P24&amp;'確認リスト　原紙'!Q24&amp;'確認リスト　原紙'!R24&amp;'確認リスト　原紙'!S24</f>
        <v>#N/A</v>
      </c>
      <c r="B24" s="1" t="e">
        <f>VLOOKUP(A24,' データシート'!$A$3:$K$562,7,FALSE)</f>
        <v>#N/A</v>
      </c>
      <c r="C24" s="1" t="e">
        <f>VLOOKUP(A24,' データシート'!$A$3:$K$562,8,FALSE)</f>
        <v>#N/A</v>
      </c>
      <c r="D24" s="1" t="e">
        <f>VLOOKUP(A24,' データシート'!$A$3:$K$562,9,FALSE)</f>
        <v>#N/A</v>
      </c>
      <c r="E24" s="1" t="e">
        <f>VLOOKUP(A24,' データシート'!$A$3:$K$562,10,FALSE)</f>
        <v>#N/A</v>
      </c>
      <c r="F24" s="1" t="e">
        <f>VLOOKUP(A24,' データシート'!$A$3:$K$562,11,FALSE)</f>
        <v>#N/A</v>
      </c>
    </row>
    <row r="25" spans="1:6" x14ac:dyDescent="0.2">
      <c r="A25" s="401" t="e">
        <f>'確認リスト　原紙'!O25&amp;'確認リスト　原紙'!P25&amp;'確認リスト　原紙'!Q25&amp;'確認リスト　原紙'!R25&amp;'確認リスト　原紙'!S25</f>
        <v>#N/A</v>
      </c>
      <c r="B25" s="1" t="e">
        <f>VLOOKUP(A25,' データシート'!$A$3:$K$562,7,FALSE)</f>
        <v>#N/A</v>
      </c>
      <c r="C25" s="1" t="e">
        <f>VLOOKUP(A25,' データシート'!$A$3:$K$562,8,FALSE)</f>
        <v>#N/A</v>
      </c>
      <c r="D25" s="1" t="e">
        <f>VLOOKUP(A25,' データシート'!$A$3:$K$562,9,FALSE)</f>
        <v>#N/A</v>
      </c>
      <c r="E25" s="1" t="e">
        <f>VLOOKUP(A25,' データシート'!$A$3:$K$562,10,FALSE)</f>
        <v>#N/A</v>
      </c>
      <c r="F25" s="1" t="e">
        <f>VLOOKUP(A25,' データシート'!$A$3:$K$562,11,FALSE)</f>
        <v>#N/A</v>
      </c>
    </row>
    <row r="26" spans="1:6" x14ac:dyDescent="0.2">
      <c r="A26" s="401" t="e">
        <f>'確認リスト　原紙'!O26&amp;'確認リスト　原紙'!P26&amp;'確認リスト　原紙'!Q26&amp;'確認リスト　原紙'!R26&amp;'確認リスト　原紙'!S26</f>
        <v>#N/A</v>
      </c>
      <c r="B26" s="1" t="e">
        <f>VLOOKUP(A26,' データシート'!$A$3:$K$562,7,FALSE)</f>
        <v>#N/A</v>
      </c>
      <c r="C26" s="1" t="e">
        <f>VLOOKUP(A26,' データシート'!$A$3:$K$562,8,FALSE)</f>
        <v>#N/A</v>
      </c>
      <c r="D26" s="1" t="e">
        <f>VLOOKUP(A26,' データシート'!$A$3:$K$562,9,FALSE)</f>
        <v>#N/A</v>
      </c>
      <c r="E26" s="1" t="e">
        <f>VLOOKUP(A26,' データシート'!$A$3:$K$562,10,FALSE)</f>
        <v>#N/A</v>
      </c>
      <c r="F26" s="1" t="e">
        <f>VLOOKUP(A26,' データシート'!$A$3:$K$562,11,FALSE)</f>
        <v>#N/A</v>
      </c>
    </row>
    <row r="27" spans="1:6" x14ac:dyDescent="0.2">
      <c r="A27" s="401" t="e">
        <f>'確認リスト　原紙'!O27&amp;'確認リスト　原紙'!P27&amp;'確認リスト　原紙'!Q27&amp;'確認リスト　原紙'!R27&amp;'確認リスト　原紙'!S27</f>
        <v>#N/A</v>
      </c>
      <c r="B27" s="1" t="e">
        <f>VLOOKUP(A27,' データシート'!$A$3:$K$562,7,FALSE)</f>
        <v>#N/A</v>
      </c>
      <c r="C27" s="1" t="e">
        <f>VLOOKUP(A27,' データシート'!$A$3:$K$562,8,FALSE)</f>
        <v>#N/A</v>
      </c>
      <c r="D27" s="1" t="e">
        <f>VLOOKUP(A27,' データシート'!$A$3:$K$562,9,FALSE)</f>
        <v>#N/A</v>
      </c>
      <c r="E27" s="1" t="e">
        <f>VLOOKUP(A27,' データシート'!$A$3:$K$562,10,FALSE)</f>
        <v>#N/A</v>
      </c>
      <c r="F27" s="1" t="e">
        <f>VLOOKUP(A27,' データシート'!$A$3:$K$562,11,FALSE)</f>
        <v>#N/A</v>
      </c>
    </row>
    <row r="28" spans="1:6" x14ac:dyDescent="0.2">
      <c r="A28" s="401" t="e">
        <f>'確認リスト　原紙'!O28&amp;'確認リスト　原紙'!P28&amp;'確認リスト　原紙'!Q28&amp;'確認リスト　原紙'!R28&amp;'確認リスト　原紙'!S28</f>
        <v>#N/A</v>
      </c>
      <c r="B28" s="1" t="e">
        <f>VLOOKUP(A28,' データシート'!$A$3:$K$562,7,FALSE)</f>
        <v>#N/A</v>
      </c>
      <c r="C28" s="1" t="e">
        <f>VLOOKUP(A28,' データシート'!$A$3:$K$562,8,FALSE)</f>
        <v>#N/A</v>
      </c>
      <c r="D28" s="1" t="e">
        <f>VLOOKUP(A28,' データシート'!$A$3:$K$562,9,FALSE)</f>
        <v>#N/A</v>
      </c>
      <c r="E28" s="1" t="e">
        <f>VLOOKUP(A28,' データシート'!$A$3:$K$562,10,FALSE)</f>
        <v>#N/A</v>
      </c>
      <c r="F28" s="1" t="e">
        <f>VLOOKUP(A28,' データシート'!$A$3:$K$562,11,FALSE)</f>
        <v>#N/A</v>
      </c>
    </row>
    <row r="29" spans="1:6" x14ac:dyDescent="0.2">
      <c r="A29" s="401" t="e">
        <f>'確認リスト　原紙'!O29&amp;'確認リスト　原紙'!P29&amp;'確認リスト　原紙'!Q29&amp;'確認リスト　原紙'!R29&amp;'確認リスト　原紙'!S29</f>
        <v>#N/A</v>
      </c>
      <c r="B29" s="1" t="e">
        <f>VLOOKUP(A29,' データシート'!$A$3:$K$562,7,FALSE)</f>
        <v>#N/A</v>
      </c>
      <c r="C29" s="1" t="e">
        <f>VLOOKUP(A29,' データシート'!$A$3:$K$562,8,FALSE)</f>
        <v>#N/A</v>
      </c>
      <c r="D29" s="1" t="e">
        <f>VLOOKUP(A29,' データシート'!$A$3:$K$562,9,FALSE)</f>
        <v>#N/A</v>
      </c>
      <c r="E29" s="1" t="e">
        <f>VLOOKUP(A29,' データシート'!$A$3:$K$562,10,FALSE)</f>
        <v>#N/A</v>
      </c>
      <c r="F29" s="1" t="e">
        <f>VLOOKUP(A29,' データシート'!$A$3:$K$562,11,FALSE)</f>
        <v>#N/A</v>
      </c>
    </row>
    <row r="30" spans="1:6" x14ac:dyDescent="0.2">
      <c r="A30" s="401" t="e">
        <f>'確認リスト　原紙'!O30&amp;'確認リスト　原紙'!P30&amp;'確認リスト　原紙'!Q30&amp;'確認リスト　原紙'!R30&amp;'確認リスト　原紙'!S30</f>
        <v>#N/A</v>
      </c>
      <c r="B30" s="1" t="e">
        <f>VLOOKUP(A30,' データシート'!$A$3:$K$562,7,FALSE)</f>
        <v>#N/A</v>
      </c>
      <c r="C30" s="1" t="e">
        <f>VLOOKUP(A30,' データシート'!$A$3:$K$562,8,FALSE)</f>
        <v>#N/A</v>
      </c>
      <c r="D30" s="1" t="e">
        <f>VLOOKUP(A30,' データシート'!$A$3:$K$562,9,FALSE)</f>
        <v>#N/A</v>
      </c>
      <c r="E30" s="1" t="e">
        <f>VLOOKUP(A30,' データシート'!$A$3:$K$562,10,FALSE)</f>
        <v>#N/A</v>
      </c>
      <c r="F30" s="1" t="e">
        <f>VLOOKUP(A30,' データシート'!$A$3:$K$562,11,FALSE)</f>
        <v>#N/A</v>
      </c>
    </row>
    <row r="31" spans="1:6" x14ac:dyDescent="0.2">
      <c r="A31" s="401" t="e">
        <f>'確認リスト　原紙'!O31&amp;'確認リスト　原紙'!P31&amp;'確認リスト　原紙'!Q31&amp;'確認リスト　原紙'!R31&amp;'確認リスト　原紙'!S31</f>
        <v>#N/A</v>
      </c>
      <c r="B31" s="1" t="e">
        <f>VLOOKUP(A31,' データシート'!$A$3:$K$562,7,FALSE)</f>
        <v>#N/A</v>
      </c>
      <c r="C31" s="1" t="e">
        <f>VLOOKUP(A31,' データシート'!$A$3:$K$562,8,FALSE)</f>
        <v>#N/A</v>
      </c>
      <c r="D31" s="1" t="e">
        <f>VLOOKUP(A31,' データシート'!$A$3:$K$562,9,FALSE)</f>
        <v>#N/A</v>
      </c>
      <c r="E31" s="1" t="e">
        <f>VLOOKUP(A31,' データシート'!$A$3:$K$562,10,FALSE)</f>
        <v>#N/A</v>
      </c>
      <c r="F31" s="1" t="e">
        <f>VLOOKUP(A31,' データシート'!$A$3:$K$562,11,FALSE)</f>
        <v>#N/A</v>
      </c>
    </row>
    <row r="32" spans="1:6" x14ac:dyDescent="0.2">
      <c r="A32" s="401" t="e">
        <f>'確認リスト　原紙'!O32&amp;'確認リスト　原紙'!P32&amp;'確認リスト　原紙'!Q32&amp;'確認リスト　原紙'!R32&amp;'確認リスト　原紙'!S32</f>
        <v>#N/A</v>
      </c>
      <c r="B32" s="1" t="e">
        <f>VLOOKUP(A32,' データシート'!$A$3:$K$562,7,FALSE)</f>
        <v>#N/A</v>
      </c>
      <c r="C32" s="1" t="e">
        <f>VLOOKUP(A32,' データシート'!$A$3:$K$562,8,FALSE)</f>
        <v>#N/A</v>
      </c>
      <c r="D32" s="1" t="e">
        <f>VLOOKUP(A32,' データシート'!$A$3:$K$562,9,FALSE)</f>
        <v>#N/A</v>
      </c>
      <c r="E32" s="1" t="e">
        <f>VLOOKUP(A32,' データシート'!$A$3:$K$562,10,FALSE)</f>
        <v>#N/A</v>
      </c>
      <c r="F32" s="1" t="e">
        <f>VLOOKUP(A32,' データシート'!$A$3:$K$562,11,FALSE)</f>
        <v>#N/A</v>
      </c>
    </row>
    <row r="33" spans="1:6" x14ac:dyDescent="0.2">
      <c r="A33" s="401" t="e">
        <f>'確認リスト　原紙'!O33&amp;'確認リスト　原紙'!P33&amp;'確認リスト　原紙'!Q33&amp;'確認リスト　原紙'!R33&amp;'確認リスト　原紙'!S33</f>
        <v>#N/A</v>
      </c>
      <c r="B33" s="1" t="e">
        <f>VLOOKUP(A33,' データシート'!$A$3:$K$562,7,FALSE)</f>
        <v>#N/A</v>
      </c>
      <c r="C33" s="1" t="e">
        <f>VLOOKUP(A33,' データシート'!$A$3:$K$562,8,FALSE)</f>
        <v>#N/A</v>
      </c>
      <c r="D33" s="1" t="e">
        <f>VLOOKUP(A33,' データシート'!$A$3:$K$562,9,FALSE)</f>
        <v>#N/A</v>
      </c>
      <c r="E33" s="1" t="e">
        <f>VLOOKUP(A33,' データシート'!$A$3:$K$562,10,FALSE)</f>
        <v>#N/A</v>
      </c>
      <c r="F33" s="1" t="e">
        <f>VLOOKUP(A33,' データシート'!$A$3:$K$562,11,FALSE)</f>
        <v>#N/A</v>
      </c>
    </row>
    <row r="34" spans="1:6" x14ac:dyDescent="0.2">
      <c r="A34" s="401" t="e">
        <f>'確認リスト　原紙'!O34&amp;'確認リスト　原紙'!P34&amp;'確認リスト　原紙'!Q34&amp;'確認リスト　原紙'!R34&amp;'確認リスト　原紙'!S34</f>
        <v>#N/A</v>
      </c>
      <c r="B34" s="1" t="e">
        <f>VLOOKUP(A34,' データシート'!$A$3:$K$562,7,FALSE)</f>
        <v>#N/A</v>
      </c>
      <c r="C34" s="1" t="e">
        <f>VLOOKUP(A34,' データシート'!$A$3:$K$562,8,FALSE)</f>
        <v>#N/A</v>
      </c>
      <c r="D34" s="1" t="e">
        <f>VLOOKUP(A34,' データシート'!$A$3:$K$562,9,FALSE)</f>
        <v>#N/A</v>
      </c>
      <c r="E34" s="1" t="e">
        <f>VLOOKUP(A34,' データシート'!$A$3:$K$562,10,FALSE)</f>
        <v>#N/A</v>
      </c>
      <c r="F34" s="1" t="e">
        <f>VLOOKUP(A34,' データシート'!$A$3:$K$562,11,FALSE)</f>
        <v>#N/A</v>
      </c>
    </row>
    <row r="35" spans="1:6" x14ac:dyDescent="0.2">
      <c r="A35" s="401" t="e">
        <f>'確認リスト　原紙'!O35&amp;'確認リスト　原紙'!P35&amp;'確認リスト　原紙'!Q35&amp;'確認リスト　原紙'!R35&amp;'確認リスト　原紙'!S35</f>
        <v>#N/A</v>
      </c>
      <c r="B35" s="1" t="e">
        <f>VLOOKUP(A35,' データシート'!$A$3:$K$562,7,FALSE)</f>
        <v>#N/A</v>
      </c>
      <c r="C35" s="1" t="e">
        <f>VLOOKUP(A35,' データシート'!$A$3:$K$562,8,FALSE)</f>
        <v>#N/A</v>
      </c>
      <c r="D35" s="1" t="e">
        <f>VLOOKUP(A35,' データシート'!$A$3:$K$562,9,FALSE)</f>
        <v>#N/A</v>
      </c>
      <c r="E35" s="1" t="e">
        <f>VLOOKUP(A35,' データシート'!$A$3:$K$562,10,FALSE)</f>
        <v>#N/A</v>
      </c>
      <c r="F35" s="1" t="e">
        <f>VLOOKUP(A35,' データシート'!$A$3:$K$562,11,FALSE)</f>
        <v>#N/A</v>
      </c>
    </row>
    <row r="36" spans="1:6" x14ac:dyDescent="0.2">
      <c r="A36" s="401" t="e">
        <f>'確認リスト　原紙'!O36&amp;'確認リスト　原紙'!P36&amp;'確認リスト　原紙'!Q36&amp;'確認リスト　原紙'!R36&amp;'確認リスト　原紙'!S36</f>
        <v>#N/A</v>
      </c>
      <c r="B36" s="1" t="e">
        <f>VLOOKUP(A36,' データシート'!$A$3:$K$562,7,FALSE)</f>
        <v>#N/A</v>
      </c>
      <c r="C36" s="1" t="e">
        <f>VLOOKUP(A36,' データシート'!$A$3:$K$562,8,FALSE)</f>
        <v>#N/A</v>
      </c>
      <c r="D36" s="1" t="e">
        <f>VLOOKUP(A36,' データシート'!$A$3:$K$562,9,FALSE)</f>
        <v>#N/A</v>
      </c>
      <c r="E36" s="1" t="e">
        <f>VLOOKUP(A36,' データシート'!$A$3:$K$562,10,FALSE)</f>
        <v>#N/A</v>
      </c>
      <c r="F36" s="1" t="e">
        <f>VLOOKUP(A36,' データシート'!$A$3:$K$562,11,FALSE)</f>
        <v>#N/A</v>
      </c>
    </row>
    <row r="37" spans="1:6" x14ac:dyDescent="0.2">
      <c r="A37" s="401" t="e">
        <f>'確認リスト　原紙'!O37&amp;'確認リスト　原紙'!P37&amp;'確認リスト　原紙'!Q37&amp;'確認リスト　原紙'!R37&amp;'確認リスト　原紙'!S37</f>
        <v>#N/A</v>
      </c>
      <c r="B37" s="1" t="e">
        <f>VLOOKUP(A37,' データシート'!$A$3:$K$562,7,FALSE)</f>
        <v>#N/A</v>
      </c>
      <c r="C37" s="1" t="e">
        <f>VLOOKUP(A37,' データシート'!$A$3:$K$562,8,FALSE)</f>
        <v>#N/A</v>
      </c>
      <c r="D37" s="1" t="e">
        <f>VLOOKUP(A37,' データシート'!$A$3:$K$562,9,FALSE)</f>
        <v>#N/A</v>
      </c>
      <c r="E37" s="1" t="e">
        <f>VLOOKUP(A37,' データシート'!$A$3:$K$562,10,FALSE)</f>
        <v>#N/A</v>
      </c>
      <c r="F37" s="1" t="e">
        <f>VLOOKUP(A37,' データシート'!$A$3:$K$562,11,FALSE)</f>
        <v>#N/A</v>
      </c>
    </row>
    <row r="38" spans="1:6" x14ac:dyDescent="0.2">
      <c r="A38" s="401" t="e">
        <f>'確認リスト　原紙'!O38&amp;'確認リスト　原紙'!P38&amp;'確認リスト　原紙'!Q38&amp;'確認リスト　原紙'!R38&amp;'確認リスト　原紙'!S38</f>
        <v>#N/A</v>
      </c>
      <c r="B38" s="1" t="e">
        <f>VLOOKUP(A38,' データシート'!$A$3:$K$562,7,FALSE)</f>
        <v>#N/A</v>
      </c>
      <c r="C38" s="1" t="e">
        <f>VLOOKUP(A38,' データシート'!$A$3:$K$562,8,FALSE)</f>
        <v>#N/A</v>
      </c>
      <c r="D38" s="1" t="e">
        <f>VLOOKUP(A38,' データシート'!$A$3:$K$562,9,FALSE)</f>
        <v>#N/A</v>
      </c>
      <c r="E38" s="1" t="e">
        <f>VLOOKUP(A38,' データシート'!$A$3:$K$562,10,FALSE)</f>
        <v>#N/A</v>
      </c>
      <c r="F38" s="1" t="e">
        <f>VLOOKUP(A38,' データシート'!$A$3:$K$562,11,FALSE)</f>
        <v>#N/A</v>
      </c>
    </row>
    <row r="39" spans="1:6" x14ac:dyDescent="0.2">
      <c r="A39" s="401"/>
      <c r="B39" s="1"/>
      <c r="C39" s="1"/>
      <c r="D39" s="1"/>
      <c r="E39" s="1"/>
      <c r="F39" s="1"/>
    </row>
    <row r="40" spans="1:6" x14ac:dyDescent="0.2">
      <c r="A40" s="401"/>
      <c r="B40" s="1"/>
      <c r="C40" s="1"/>
      <c r="D40" s="1"/>
      <c r="E40" s="1"/>
      <c r="F40" s="1"/>
    </row>
    <row r="41" spans="1:6" x14ac:dyDescent="0.2">
      <c r="A41" s="401"/>
      <c r="B41" s="1"/>
      <c r="C41" s="1"/>
      <c r="D41" s="1"/>
      <c r="E41" s="1"/>
      <c r="F41" s="1"/>
    </row>
    <row r="42" spans="1:6" x14ac:dyDescent="0.2">
      <c r="A42" s="401" t="e">
        <f>'確認リスト　原紙'!O42&amp;'確認リスト　原紙'!P42&amp;'確認リスト　原紙'!Q42&amp;'確認リスト　原紙'!R42&amp;'確認リスト　原紙'!S42</f>
        <v>#N/A</v>
      </c>
      <c r="B42" s="1" t="e">
        <f>VLOOKUP(A42,' データシート'!$A$3:$K$562,7,FALSE)</f>
        <v>#N/A</v>
      </c>
      <c r="C42" s="1" t="e">
        <f>VLOOKUP(A42,' データシート'!$A$3:$K$562,8,FALSE)</f>
        <v>#N/A</v>
      </c>
      <c r="D42" s="1" t="e">
        <f>VLOOKUP(A42,' データシート'!$A$3:$K$562,9,FALSE)</f>
        <v>#N/A</v>
      </c>
      <c r="E42" s="1" t="e">
        <f>VLOOKUP(A42,' データシート'!$A$3:$K$562,10,FALSE)</f>
        <v>#N/A</v>
      </c>
      <c r="F42" s="1" t="e">
        <f>VLOOKUP(A42,' データシート'!$A$3:$K$562,11,FALSE)</f>
        <v>#N/A</v>
      </c>
    </row>
    <row r="43" spans="1:6" x14ac:dyDescent="0.2">
      <c r="A43" s="401" t="e">
        <f>'確認リスト　原紙'!O43&amp;'確認リスト　原紙'!P43&amp;'確認リスト　原紙'!Q43&amp;'確認リスト　原紙'!R43&amp;'確認リスト　原紙'!S43</f>
        <v>#N/A</v>
      </c>
      <c r="B43" s="1" t="e">
        <f>VLOOKUP(A43,' データシート'!$A$3:$K$562,7,FALSE)</f>
        <v>#N/A</v>
      </c>
      <c r="C43" s="1" t="e">
        <f>VLOOKUP(A43,' データシート'!$A$3:$K$562,8,FALSE)</f>
        <v>#N/A</v>
      </c>
      <c r="D43" s="1" t="e">
        <f>VLOOKUP(A43,' データシート'!$A$3:$K$562,9,FALSE)</f>
        <v>#N/A</v>
      </c>
      <c r="E43" s="1" t="e">
        <f>VLOOKUP(A43,' データシート'!$A$3:$K$562,10,FALSE)</f>
        <v>#N/A</v>
      </c>
      <c r="F43" s="1" t="e">
        <f>VLOOKUP(A43,' データシート'!$A$3:$K$562,11,FALSE)</f>
        <v>#N/A</v>
      </c>
    </row>
    <row r="44" spans="1:6" x14ac:dyDescent="0.2">
      <c r="A44" s="401" t="e">
        <f>'確認リスト　原紙'!O44&amp;'確認リスト　原紙'!P44&amp;'確認リスト　原紙'!Q44&amp;'確認リスト　原紙'!R44&amp;'確認リスト　原紙'!S44</f>
        <v>#N/A</v>
      </c>
      <c r="B44" s="1" t="e">
        <f>VLOOKUP(A44,' データシート'!$A$3:$K$562,7,FALSE)</f>
        <v>#N/A</v>
      </c>
      <c r="C44" s="1" t="e">
        <f>VLOOKUP(A44,' データシート'!$A$3:$K$562,8,FALSE)</f>
        <v>#N/A</v>
      </c>
      <c r="D44" s="1" t="e">
        <f>VLOOKUP(A44,' データシート'!$A$3:$K$562,9,FALSE)</f>
        <v>#N/A</v>
      </c>
      <c r="E44" s="1" t="e">
        <f>VLOOKUP(A44,' データシート'!$A$3:$K$562,10,FALSE)</f>
        <v>#N/A</v>
      </c>
      <c r="F44" s="1" t="e">
        <f>VLOOKUP(A44,' データシート'!$A$3:$K$562,11,FALSE)</f>
        <v>#N/A</v>
      </c>
    </row>
    <row r="45" spans="1:6" x14ac:dyDescent="0.2">
      <c r="A45" s="401" t="e">
        <f>'確認リスト　原紙'!O45&amp;'確認リスト　原紙'!P45&amp;'確認リスト　原紙'!Q45&amp;'確認リスト　原紙'!R45&amp;'確認リスト　原紙'!S45</f>
        <v>#N/A</v>
      </c>
      <c r="B45" s="1" t="e">
        <f>VLOOKUP(A45,' データシート'!$A$3:$K$562,7,FALSE)</f>
        <v>#N/A</v>
      </c>
      <c r="C45" s="1" t="e">
        <f>VLOOKUP(A45,' データシート'!$A$3:$K$562,8,FALSE)</f>
        <v>#N/A</v>
      </c>
      <c r="D45" s="1" t="e">
        <f>VLOOKUP(A45,' データシート'!$A$3:$K$562,9,FALSE)</f>
        <v>#N/A</v>
      </c>
      <c r="E45" s="1" t="e">
        <f>VLOOKUP(A45,' データシート'!$A$3:$K$562,10,FALSE)</f>
        <v>#N/A</v>
      </c>
      <c r="F45" s="1" t="e">
        <f>VLOOKUP(A45,' データシート'!$A$3:$K$562,11,FALSE)</f>
        <v>#N/A</v>
      </c>
    </row>
    <row r="46" spans="1:6" x14ac:dyDescent="0.2">
      <c r="A46" s="401" t="e">
        <f>'確認リスト　原紙'!O46&amp;'確認リスト　原紙'!P46&amp;'確認リスト　原紙'!Q46&amp;'確認リスト　原紙'!R46&amp;'確認リスト　原紙'!S46</f>
        <v>#N/A</v>
      </c>
      <c r="B46" s="1" t="e">
        <f>VLOOKUP(A46,' データシート'!$A$3:$K$562,7,FALSE)</f>
        <v>#N/A</v>
      </c>
      <c r="C46" s="1" t="e">
        <f>VLOOKUP(A46,' データシート'!$A$3:$K$562,8,FALSE)</f>
        <v>#N/A</v>
      </c>
      <c r="D46" s="1" t="e">
        <f>VLOOKUP(A46,' データシート'!$A$3:$K$562,9,FALSE)</f>
        <v>#N/A</v>
      </c>
      <c r="E46" s="1" t="e">
        <f>VLOOKUP(A46,' データシート'!$A$3:$K$562,10,FALSE)</f>
        <v>#N/A</v>
      </c>
      <c r="F46" s="1" t="e">
        <f>VLOOKUP(A46,' データシート'!$A$3:$K$562,11,FALSE)</f>
        <v>#N/A</v>
      </c>
    </row>
  </sheetData>
  <mergeCells count="1">
    <mergeCell ref="D16:F16"/>
  </mergeCells>
  <phoneticPr fontId="2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83"/>
  <sheetViews>
    <sheetView zoomScaleNormal="100" workbookViewId="0"/>
  </sheetViews>
  <sheetFormatPr defaultColWidth="9" defaultRowHeight="13" x14ac:dyDescent="0.2"/>
  <cols>
    <col min="1" max="1" width="6.453125" style="190" customWidth="1"/>
    <col min="2" max="3" width="9" style="190"/>
    <col min="4" max="4" width="2.08984375" style="190" customWidth="1"/>
    <col min="5" max="5" width="12.90625" style="190" customWidth="1"/>
    <col min="6" max="6" width="9" style="190"/>
    <col min="7" max="7" width="2.36328125" style="190" customWidth="1"/>
    <col min="8" max="12" width="9" style="190"/>
    <col min="13" max="13" width="18.26953125" style="190" customWidth="1"/>
    <col min="14" max="14" width="8.08984375" style="190" customWidth="1"/>
    <col min="15" max="15" width="9" style="190"/>
    <col min="16" max="16" width="27.54296875" style="190" bestFit="1" customWidth="1"/>
    <col min="17" max="17" width="5.36328125" style="190" customWidth="1"/>
    <col min="18" max="18" width="19.453125" style="190" bestFit="1" customWidth="1"/>
    <col min="19" max="19" width="19.453125" style="190" customWidth="1"/>
    <col min="20" max="20" width="26.54296875" style="190" bestFit="1" customWidth="1"/>
    <col min="21" max="21" width="8.90625" style="190" bestFit="1" customWidth="1"/>
    <col min="22" max="16384" width="9" style="190"/>
  </cols>
  <sheetData>
    <row r="1" spans="2:15" ht="19" x14ac:dyDescent="0.2">
      <c r="B1" s="189" t="s">
        <v>29</v>
      </c>
      <c r="K1" s="644" t="s">
        <v>553</v>
      </c>
      <c r="L1" s="644"/>
    </row>
    <row r="2" spans="2:15" ht="16.5" x14ac:dyDescent="0.2">
      <c r="B2" s="191" t="s">
        <v>30</v>
      </c>
    </row>
    <row r="3" spans="2:15" x14ac:dyDescent="0.2">
      <c r="B3" s="192"/>
      <c r="E3" s="193"/>
      <c r="I3" s="193"/>
      <c r="J3" s="193"/>
    </row>
    <row r="4" spans="2:15" ht="26" x14ac:dyDescent="0.2">
      <c r="B4" s="194" t="s">
        <v>31</v>
      </c>
      <c r="C4" s="637" t="s">
        <v>32</v>
      </c>
      <c r="D4" s="638"/>
      <c r="E4" s="195" t="s">
        <v>33</v>
      </c>
      <c r="F4" s="196" t="s">
        <v>34</v>
      </c>
      <c r="G4" s="195" t="s">
        <v>35</v>
      </c>
      <c r="H4" s="197"/>
      <c r="I4" s="197"/>
      <c r="J4" s="198"/>
      <c r="K4" s="639" t="s">
        <v>36</v>
      </c>
      <c r="L4" s="640"/>
    </row>
    <row r="5" spans="2:15" x14ac:dyDescent="0.2">
      <c r="B5" s="199" t="s">
        <v>18</v>
      </c>
      <c r="C5" s="200" t="s">
        <v>37</v>
      </c>
      <c r="D5" s="201"/>
      <c r="E5" s="202" t="s">
        <v>38</v>
      </c>
      <c r="F5" s="203" t="s">
        <v>24</v>
      </c>
      <c r="G5" s="190" t="s">
        <v>3</v>
      </c>
      <c r="J5" s="204"/>
      <c r="K5" s="202" t="s">
        <v>40</v>
      </c>
      <c r="L5" s="205"/>
      <c r="N5" s="206">
        <v>27</v>
      </c>
      <c r="O5" s="207"/>
    </row>
    <row r="6" spans="2:15" x14ac:dyDescent="0.2">
      <c r="B6" s="199" t="s">
        <v>41</v>
      </c>
      <c r="C6" s="200" t="s">
        <v>42</v>
      </c>
      <c r="D6" s="201"/>
      <c r="E6" s="202" t="s">
        <v>20</v>
      </c>
      <c r="F6" s="203" t="s">
        <v>43</v>
      </c>
      <c r="G6" s="190" t="s">
        <v>162</v>
      </c>
      <c r="J6" s="204"/>
      <c r="K6" s="202" t="s">
        <v>110</v>
      </c>
      <c r="L6" s="205"/>
      <c r="N6" s="35" t="s">
        <v>40</v>
      </c>
      <c r="O6" s="35" t="s">
        <v>300</v>
      </c>
    </row>
    <row r="7" spans="2:15" x14ac:dyDescent="0.2">
      <c r="B7" s="199" t="s">
        <v>45</v>
      </c>
      <c r="C7" s="200" t="s">
        <v>46</v>
      </c>
      <c r="D7" s="201"/>
      <c r="E7" s="202" t="s">
        <v>47</v>
      </c>
      <c r="F7" s="203" t="s">
        <v>163</v>
      </c>
      <c r="G7" s="190" t="s">
        <v>48</v>
      </c>
      <c r="J7" s="204"/>
      <c r="L7" s="205"/>
      <c r="N7" s="35" t="s">
        <v>164</v>
      </c>
      <c r="O7" s="35" t="s">
        <v>110</v>
      </c>
    </row>
    <row r="8" spans="2:15" x14ac:dyDescent="0.2">
      <c r="B8" s="199" t="s">
        <v>50</v>
      </c>
      <c r="C8" s="200" t="s">
        <v>4</v>
      </c>
      <c r="D8" s="201"/>
      <c r="E8" s="202" t="s">
        <v>51</v>
      </c>
      <c r="F8" s="203" t="s">
        <v>52</v>
      </c>
      <c r="G8" s="190" t="s">
        <v>53</v>
      </c>
      <c r="J8" s="204"/>
      <c r="L8" s="205"/>
      <c r="N8" s="208" t="s">
        <v>109</v>
      </c>
      <c r="O8" s="208" t="s">
        <v>109</v>
      </c>
    </row>
    <row r="9" spans="2:15" x14ac:dyDescent="0.2">
      <c r="B9" s="209"/>
      <c r="C9" s="200" t="s">
        <v>54</v>
      </c>
      <c r="D9" s="201"/>
      <c r="E9" s="202" t="s">
        <v>8</v>
      </c>
      <c r="F9" s="210"/>
      <c r="G9" s="190" t="s">
        <v>56</v>
      </c>
      <c r="J9" s="204"/>
      <c r="L9" s="205"/>
    </row>
    <row r="10" spans="2:15" x14ac:dyDescent="0.2">
      <c r="B10" s="204"/>
      <c r="C10" s="200" t="s">
        <v>165</v>
      </c>
      <c r="D10" s="201"/>
      <c r="E10" s="202" t="s">
        <v>59</v>
      </c>
      <c r="F10" s="210"/>
      <c r="G10" s="190" t="s">
        <v>60</v>
      </c>
      <c r="J10" s="204"/>
      <c r="L10" s="205"/>
      <c r="N10" s="206">
        <v>29</v>
      </c>
      <c r="O10" s="207"/>
    </row>
    <row r="11" spans="2:15" x14ac:dyDescent="0.2">
      <c r="B11" s="204"/>
      <c r="C11" s="200" t="s">
        <v>61</v>
      </c>
      <c r="D11" s="201"/>
      <c r="E11" s="202" t="s">
        <v>9</v>
      </c>
      <c r="F11" s="210"/>
      <c r="G11" s="190" t="s">
        <v>63</v>
      </c>
      <c r="J11" s="204"/>
      <c r="L11" s="205"/>
      <c r="N11" s="35" t="s">
        <v>40</v>
      </c>
      <c r="O11" s="35" t="s">
        <v>554</v>
      </c>
    </row>
    <row r="12" spans="2:15" x14ac:dyDescent="0.2">
      <c r="B12" s="204"/>
      <c r="C12" s="200" t="s">
        <v>65</v>
      </c>
      <c r="D12" s="201"/>
      <c r="E12" s="202" t="s">
        <v>67</v>
      </c>
      <c r="F12" s="210"/>
      <c r="G12" s="190" t="s">
        <v>166</v>
      </c>
      <c r="J12" s="204"/>
      <c r="L12" s="205"/>
      <c r="N12" s="35" t="s">
        <v>164</v>
      </c>
      <c r="O12" s="35" t="s">
        <v>110</v>
      </c>
    </row>
    <row r="13" spans="2:15" x14ac:dyDescent="0.2">
      <c r="B13" s="204"/>
      <c r="C13" s="200" t="s">
        <v>167</v>
      </c>
      <c r="D13" s="201"/>
      <c r="E13" s="202" t="s">
        <v>70</v>
      </c>
      <c r="F13" s="210"/>
      <c r="G13" s="190" t="s">
        <v>168</v>
      </c>
      <c r="J13" s="204"/>
      <c r="L13" s="205"/>
      <c r="N13" s="208" t="s">
        <v>109</v>
      </c>
      <c r="O13" s="208" t="s">
        <v>109</v>
      </c>
    </row>
    <row r="14" spans="2:15" x14ac:dyDescent="0.2">
      <c r="B14" s="204"/>
      <c r="C14" s="200" t="s">
        <v>169</v>
      </c>
      <c r="D14" s="201"/>
      <c r="E14" s="202" t="s">
        <v>73</v>
      </c>
      <c r="F14" s="210"/>
      <c r="G14" s="190" t="s">
        <v>74</v>
      </c>
      <c r="J14" s="204"/>
      <c r="L14" s="205"/>
    </row>
    <row r="15" spans="2:15" x14ac:dyDescent="0.2">
      <c r="B15" s="204"/>
      <c r="C15" s="200" t="s">
        <v>170</v>
      </c>
      <c r="D15" s="201"/>
      <c r="F15" s="210"/>
      <c r="G15" s="190" t="s">
        <v>39</v>
      </c>
      <c r="J15" s="204"/>
      <c r="L15" s="205"/>
    </row>
    <row r="16" spans="2:15" x14ac:dyDescent="0.2">
      <c r="B16" s="204"/>
      <c r="C16" s="200" t="s">
        <v>171</v>
      </c>
      <c r="D16" s="201"/>
      <c r="F16" s="210"/>
      <c r="G16" s="190" t="s">
        <v>44</v>
      </c>
      <c r="J16" s="204"/>
      <c r="L16" s="205"/>
    </row>
    <row r="17" spans="2:16" x14ac:dyDescent="0.2">
      <c r="B17" s="204"/>
      <c r="C17" s="200" t="s">
        <v>172</v>
      </c>
      <c r="D17" s="201"/>
      <c r="F17" s="210"/>
      <c r="G17" s="190" t="s">
        <v>49</v>
      </c>
      <c r="J17" s="211" t="s">
        <v>76</v>
      </c>
      <c r="L17" s="205"/>
    </row>
    <row r="18" spans="2:16" x14ac:dyDescent="0.2">
      <c r="B18" s="204"/>
      <c r="C18" s="200" t="s">
        <v>173</v>
      </c>
      <c r="D18" s="201"/>
      <c r="F18" s="210"/>
      <c r="G18" s="190" t="s">
        <v>174</v>
      </c>
      <c r="J18" s="211"/>
      <c r="L18" s="205"/>
    </row>
    <row r="19" spans="2:16" x14ac:dyDescent="0.2">
      <c r="B19" s="204"/>
      <c r="C19" s="200" t="s">
        <v>55</v>
      </c>
      <c r="D19" s="201"/>
      <c r="F19" s="210"/>
      <c r="G19" s="190" t="s">
        <v>57</v>
      </c>
      <c r="J19" s="211" t="s">
        <v>77</v>
      </c>
      <c r="L19" s="205"/>
    </row>
    <row r="20" spans="2:16" x14ac:dyDescent="0.2">
      <c r="B20" s="204"/>
      <c r="C20" s="200" t="s">
        <v>58</v>
      </c>
      <c r="D20" s="201"/>
      <c r="F20" s="210"/>
      <c r="G20" s="190" t="s">
        <v>25</v>
      </c>
      <c r="J20" s="211" t="s">
        <v>78</v>
      </c>
      <c r="L20" s="205"/>
    </row>
    <row r="21" spans="2:16" x14ac:dyDescent="0.2">
      <c r="B21" s="204"/>
      <c r="C21" s="200" t="s">
        <v>62</v>
      </c>
      <c r="D21" s="201"/>
      <c r="F21" s="210"/>
      <c r="G21" s="190" t="s">
        <v>64</v>
      </c>
      <c r="J21" s="211" t="s">
        <v>79</v>
      </c>
      <c r="L21" s="205"/>
    </row>
    <row r="22" spans="2:16" x14ac:dyDescent="0.2">
      <c r="B22" s="204"/>
      <c r="C22" s="200" t="s">
        <v>66</v>
      </c>
      <c r="D22" s="201"/>
      <c r="F22" s="210"/>
      <c r="G22" s="190" t="s">
        <v>68</v>
      </c>
      <c r="J22" s="204"/>
      <c r="L22" s="205"/>
    </row>
    <row r="23" spans="2:16" x14ac:dyDescent="0.2">
      <c r="B23" s="204"/>
      <c r="C23" s="200" t="s">
        <v>69</v>
      </c>
      <c r="D23" s="201"/>
      <c r="F23" s="210"/>
      <c r="G23" s="190" t="s">
        <v>71</v>
      </c>
      <c r="J23" s="204"/>
      <c r="L23" s="205"/>
    </row>
    <row r="24" spans="2:16" x14ac:dyDescent="0.2">
      <c r="B24" s="212"/>
      <c r="C24" s="213" t="s">
        <v>72</v>
      </c>
      <c r="D24" s="214"/>
      <c r="E24" s="186"/>
      <c r="F24" s="215"/>
      <c r="G24" s="186" t="s">
        <v>175</v>
      </c>
      <c r="H24" s="186"/>
      <c r="I24" s="186"/>
      <c r="J24" s="212"/>
      <c r="K24" s="186"/>
      <c r="L24" s="216"/>
    </row>
    <row r="26" spans="2:16" ht="13.5" thickBot="1" x14ac:dyDescent="0.25">
      <c r="M26" s="217" t="s">
        <v>75</v>
      </c>
      <c r="N26" s="218" t="s">
        <v>300</v>
      </c>
      <c r="P26" s="206" t="s">
        <v>370</v>
      </c>
    </row>
    <row r="27" spans="2:16" ht="13.5" thickTop="1" x14ac:dyDescent="0.2">
      <c r="M27" s="219" t="s">
        <v>95</v>
      </c>
      <c r="N27" s="215">
        <v>1</v>
      </c>
      <c r="P27" s="36" t="s">
        <v>366</v>
      </c>
    </row>
    <row r="28" spans="2:16" x14ac:dyDescent="0.2">
      <c r="M28" s="220" t="s">
        <v>96</v>
      </c>
      <c r="N28" s="36">
        <v>2</v>
      </c>
      <c r="P28" s="36" t="s">
        <v>367</v>
      </c>
    </row>
    <row r="29" spans="2:16" x14ac:dyDescent="0.2">
      <c r="M29" s="220" t="s">
        <v>97</v>
      </c>
      <c r="N29" s="36">
        <v>3</v>
      </c>
      <c r="P29" s="36" t="s">
        <v>368</v>
      </c>
    </row>
    <row r="30" spans="2:16" x14ac:dyDescent="0.2">
      <c r="M30" s="220" t="s">
        <v>98</v>
      </c>
      <c r="N30" s="36">
        <v>3</v>
      </c>
    </row>
    <row r="31" spans="2:16" x14ac:dyDescent="0.2">
      <c r="M31" s="220" t="s">
        <v>99</v>
      </c>
      <c r="N31" s="36">
        <v>3</v>
      </c>
      <c r="P31" s="206" t="s">
        <v>371</v>
      </c>
    </row>
    <row r="32" spans="2:16" x14ac:dyDescent="0.2">
      <c r="M32" s="220" t="s">
        <v>80</v>
      </c>
      <c r="N32" s="36">
        <v>5</v>
      </c>
      <c r="P32" s="36" t="s">
        <v>327</v>
      </c>
    </row>
    <row r="33" spans="1:16" x14ac:dyDescent="0.2">
      <c r="M33" s="220" t="s">
        <v>100</v>
      </c>
      <c r="N33" s="36">
        <v>1</v>
      </c>
      <c r="P33" s="36" t="s">
        <v>324</v>
      </c>
    </row>
    <row r="34" spans="1:16" x14ac:dyDescent="0.2">
      <c r="M34" s="220" t="s">
        <v>101</v>
      </c>
      <c r="N34" s="36">
        <v>2</v>
      </c>
      <c r="P34" s="36" t="s">
        <v>320</v>
      </c>
    </row>
    <row r="35" spans="1:16" x14ac:dyDescent="0.2">
      <c r="P35" s="36" t="s">
        <v>317</v>
      </c>
    </row>
    <row r="36" spans="1:16" x14ac:dyDescent="0.2">
      <c r="P36" s="36" t="s">
        <v>369</v>
      </c>
    </row>
    <row r="39" spans="1:16" ht="18" customHeight="1" x14ac:dyDescent="0.2">
      <c r="B39" s="190" t="s">
        <v>525</v>
      </c>
    </row>
    <row r="40" spans="1:16" ht="18" customHeight="1" thickBot="1" x14ac:dyDescent="0.25">
      <c r="B40" s="221" t="s">
        <v>364</v>
      </c>
      <c r="C40" s="222"/>
      <c r="D40" s="222"/>
      <c r="E40" s="222"/>
      <c r="F40" s="222"/>
      <c r="G40" s="222"/>
      <c r="H40" s="222"/>
      <c r="I40" s="222"/>
      <c r="J40" s="222"/>
      <c r="K40" s="222"/>
      <c r="L40" s="222"/>
      <c r="M40" s="223"/>
    </row>
    <row r="41" spans="1:16" ht="18" customHeight="1" thickTop="1" x14ac:dyDescent="0.2">
      <c r="B41" s="224" t="s">
        <v>191</v>
      </c>
      <c r="M41" s="205"/>
    </row>
    <row r="42" spans="1:16" ht="18" customHeight="1" x14ac:dyDescent="0.2">
      <c r="A42" s="225"/>
      <c r="B42" s="226">
        <v>1</v>
      </c>
      <c r="C42" s="227" t="s">
        <v>526</v>
      </c>
      <c r="M42" s="205"/>
    </row>
    <row r="43" spans="1:16" ht="18" customHeight="1" x14ac:dyDescent="0.2">
      <c r="A43" s="225"/>
      <c r="B43" s="226">
        <v>2</v>
      </c>
      <c r="C43" s="190" t="s">
        <v>527</v>
      </c>
      <c r="M43" s="205"/>
    </row>
    <row r="44" spans="1:16" ht="18" customHeight="1" x14ac:dyDescent="0.2">
      <c r="A44" s="225"/>
      <c r="B44" s="226">
        <v>3</v>
      </c>
      <c r="C44" s="190" t="s">
        <v>83</v>
      </c>
      <c r="M44" s="205"/>
    </row>
    <row r="45" spans="1:16" ht="18" customHeight="1" x14ac:dyDescent="0.2">
      <c r="A45" s="225"/>
      <c r="B45" s="226">
        <v>3</v>
      </c>
      <c r="C45" s="190" t="s">
        <v>528</v>
      </c>
      <c r="M45" s="205"/>
    </row>
    <row r="46" spans="1:16" ht="18" customHeight="1" x14ac:dyDescent="0.2">
      <c r="A46" s="225"/>
      <c r="B46" s="228">
        <v>5</v>
      </c>
      <c r="C46" s="186" t="s">
        <v>529</v>
      </c>
      <c r="D46" s="186"/>
      <c r="E46" s="186"/>
      <c r="F46" s="186"/>
      <c r="G46" s="186"/>
      <c r="H46" s="186"/>
      <c r="I46" s="186"/>
      <c r="J46" s="186"/>
      <c r="K46" s="186"/>
      <c r="L46" s="186"/>
      <c r="M46" s="216"/>
    </row>
    <row r="47" spans="1:16" ht="18" customHeight="1" x14ac:dyDescent="0.2">
      <c r="A47" s="225"/>
      <c r="B47" s="229" t="s">
        <v>522</v>
      </c>
      <c r="M47" s="205"/>
    </row>
    <row r="48" spans="1:16" ht="18" customHeight="1" x14ac:dyDescent="0.2">
      <c r="A48" s="225"/>
      <c r="B48" s="226">
        <v>7</v>
      </c>
      <c r="C48" s="227" t="s">
        <v>284</v>
      </c>
      <c r="M48" s="205"/>
    </row>
    <row r="49" spans="2:13" ht="18" customHeight="1" x14ac:dyDescent="0.2">
      <c r="B49" s="226">
        <v>7</v>
      </c>
      <c r="C49" s="190" t="s">
        <v>285</v>
      </c>
      <c r="M49" s="205"/>
    </row>
    <row r="50" spans="2:13" ht="18" customHeight="1" x14ac:dyDescent="0.2">
      <c r="B50" s="226">
        <v>7</v>
      </c>
      <c r="C50" s="190" t="s">
        <v>286</v>
      </c>
      <c r="M50" s="205"/>
    </row>
    <row r="51" spans="2:13" ht="18" customHeight="1" x14ac:dyDescent="0.2">
      <c r="B51" s="226">
        <v>7</v>
      </c>
      <c r="C51" s="190" t="s">
        <v>287</v>
      </c>
      <c r="M51" s="205"/>
    </row>
    <row r="52" spans="2:13" ht="18" customHeight="1" x14ac:dyDescent="0.2">
      <c r="B52" s="226">
        <v>7</v>
      </c>
      <c r="C52" s="190" t="s">
        <v>288</v>
      </c>
      <c r="M52" s="205"/>
    </row>
    <row r="53" spans="2:13" ht="18" customHeight="1" x14ac:dyDescent="0.2">
      <c r="B53" s="226">
        <v>7</v>
      </c>
      <c r="C53" s="190" t="s">
        <v>289</v>
      </c>
      <c r="M53" s="205"/>
    </row>
    <row r="54" spans="2:13" ht="18" customHeight="1" x14ac:dyDescent="0.2">
      <c r="B54" s="226">
        <v>7</v>
      </c>
      <c r="C54" s="190" t="s">
        <v>290</v>
      </c>
      <c r="M54" s="205"/>
    </row>
    <row r="55" spans="2:13" ht="18" customHeight="1" x14ac:dyDescent="0.2">
      <c r="B55" s="226">
        <v>7</v>
      </c>
      <c r="C55" s="190" t="s">
        <v>291</v>
      </c>
      <c r="M55" s="205"/>
    </row>
    <row r="56" spans="2:13" ht="18" customHeight="1" x14ac:dyDescent="0.2">
      <c r="B56" s="226">
        <v>7</v>
      </c>
      <c r="C56" s="190" t="s">
        <v>292</v>
      </c>
      <c r="M56" s="205"/>
    </row>
    <row r="57" spans="2:13" ht="18" customHeight="1" x14ac:dyDescent="0.2">
      <c r="B57" s="226">
        <v>7</v>
      </c>
      <c r="C57" s="190" t="s">
        <v>293</v>
      </c>
      <c r="M57" s="205"/>
    </row>
    <row r="58" spans="2:13" ht="18" customHeight="1" x14ac:dyDescent="0.2">
      <c r="B58" s="228">
        <v>7</v>
      </c>
      <c r="C58" s="186" t="s">
        <v>294</v>
      </c>
      <c r="D58" s="186"/>
      <c r="E58" s="186"/>
      <c r="F58" s="186"/>
      <c r="G58" s="186"/>
      <c r="H58" s="186"/>
      <c r="I58" s="186"/>
      <c r="J58" s="186"/>
      <c r="K58" s="186"/>
      <c r="L58" s="186"/>
      <c r="M58" s="216"/>
    </row>
    <row r="59" spans="2:13" x14ac:dyDescent="0.2">
      <c r="B59" s="230"/>
    </row>
    <row r="60" spans="2:13" x14ac:dyDescent="0.2">
      <c r="B60" s="230"/>
    </row>
    <row r="61" spans="2:13" x14ac:dyDescent="0.2">
      <c r="B61" s="230"/>
    </row>
    <row r="62" spans="2:13" x14ac:dyDescent="0.2">
      <c r="B62" s="230"/>
    </row>
    <row r="63" spans="2:13" x14ac:dyDescent="0.2">
      <c r="B63" s="230"/>
    </row>
    <row r="64" spans="2:13" x14ac:dyDescent="0.2">
      <c r="B64" s="230"/>
    </row>
    <row r="65" spans="2:14" x14ac:dyDescent="0.2">
      <c r="B65" s="230"/>
    </row>
    <row r="66" spans="2:14" ht="13.5" thickBot="1" x14ac:dyDescent="0.25">
      <c r="B66" s="641" t="s">
        <v>84</v>
      </c>
      <c r="C66" s="642"/>
      <c r="D66" s="221" t="s">
        <v>85</v>
      </c>
      <c r="E66" s="222"/>
      <c r="F66" s="222"/>
      <c r="G66" s="223"/>
      <c r="H66" s="231" t="s">
        <v>86</v>
      </c>
      <c r="I66" s="223"/>
      <c r="J66" s="231" t="s">
        <v>87</v>
      </c>
      <c r="K66" s="222"/>
      <c r="L66" s="223"/>
    </row>
    <row r="67" spans="2:14" ht="13.5" thickTop="1" x14ac:dyDescent="0.2">
      <c r="B67" s="209"/>
      <c r="C67" s="202" t="s">
        <v>90</v>
      </c>
      <c r="D67" s="204"/>
      <c r="E67" s="202" t="s">
        <v>136</v>
      </c>
      <c r="G67" s="205"/>
      <c r="H67" s="232" t="s">
        <v>137</v>
      </c>
      <c r="I67" s="233" t="s">
        <v>176</v>
      </c>
      <c r="J67" s="230"/>
      <c r="K67" s="232" t="s">
        <v>138</v>
      </c>
      <c r="L67" s="205"/>
      <c r="M67" s="234"/>
      <c r="N67" s="235"/>
    </row>
    <row r="68" spans="2:14" x14ac:dyDescent="0.2">
      <c r="B68" s="209"/>
      <c r="C68" s="202" t="s">
        <v>19</v>
      </c>
      <c r="D68" s="204"/>
      <c r="E68" s="202" t="s">
        <v>177</v>
      </c>
      <c r="G68" s="205"/>
      <c r="H68" s="232" t="s">
        <v>139</v>
      </c>
      <c r="I68" s="205" t="s">
        <v>89</v>
      </c>
      <c r="J68" s="230"/>
      <c r="K68" s="232" t="s">
        <v>140</v>
      </c>
      <c r="L68" s="205"/>
      <c r="M68" s="234"/>
      <c r="N68" s="235"/>
    </row>
    <row r="69" spans="2:14" x14ac:dyDescent="0.2">
      <c r="B69" s="204"/>
      <c r="C69" s="202" t="s">
        <v>88</v>
      </c>
      <c r="D69" s="204"/>
      <c r="E69" s="202" t="s">
        <v>178</v>
      </c>
      <c r="G69" s="205"/>
      <c r="H69" s="232" t="s">
        <v>134</v>
      </c>
      <c r="I69" s="205" t="s">
        <v>91</v>
      </c>
      <c r="J69" s="230"/>
      <c r="K69" s="232" t="s">
        <v>141</v>
      </c>
      <c r="L69" s="205"/>
      <c r="M69" s="234"/>
      <c r="N69" s="235"/>
    </row>
    <row r="70" spans="2:14" x14ac:dyDescent="0.2">
      <c r="B70" s="209"/>
      <c r="C70" s="202" t="s">
        <v>179</v>
      </c>
      <c r="D70" s="204"/>
      <c r="E70" s="202" t="s">
        <v>180</v>
      </c>
      <c r="G70" s="205"/>
      <c r="H70" s="235"/>
      <c r="I70" s="205"/>
      <c r="J70" s="230"/>
      <c r="K70" s="232" t="s">
        <v>142</v>
      </c>
      <c r="L70" s="205"/>
      <c r="M70" s="234"/>
      <c r="N70" s="235"/>
    </row>
    <row r="71" spans="2:14" x14ac:dyDescent="0.2">
      <c r="B71" s="209"/>
      <c r="C71" s="202" t="s">
        <v>181</v>
      </c>
      <c r="D71" s="204"/>
      <c r="E71" s="202" t="s">
        <v>182</v>
      </c>
      <c r="G71" s="205"/>
      <c r="I71" s="205"/>
      <c r="J71" s="230"/>
      <c r="K71" s="232" t="s">
        <v>143</v>
      </c>
      <c r="L71" s="205"/>
      <c r="M71" s="234"/>
      <c r="N71" s="235"/>
    </row>
    <row r="72" spans="2:14" ht="18" customHeight="1" x14ac:dyDescent="0.2">
      <c r="B72" s="209"/>
      <c r="C72" s="202" t="s">
        <v>135</v>
      </c>
      <c r="D72" s="204"/>
      <c r="E72" s="202" t="s">
        <v>119</v>
      </c>
      <c r="G72" s="205"/>
      <c r="I72" s="205"/>
      <c r="J72" s="230"/>
      <c r="K72" s="232" t="s">
        <v>144</v>
      </c>
      <c r="L72" s="205"/>
      <c r="M72" s="234"/>
      <c r="N72" s="235"/>
    </row>
    <row r="73" spans="2:14" ht="18" customHeight="1" x14ac:dyDescent="0.2">
      <c r="B73" s="209"/>
      <c r="D73" s="204"/>
      <c r="E73" s="202" t="s">
        <v>183</v>
      </c>
      <c r="G73" s="205"/>
      <c r="I73" s="205"/>
      <c r="J73" s="230"/>
      <c r="K73" s="232" t="s">
        <v>145</v>
      </c>
      <c r="L73" s="205"/>
      <c r="M73" s="234"/>
      <c r="N73" s="235"/>
    </row>
    <row r="74" spans="2:14" ht="18" customHeight="1" x14ac:dyDescent="0.2">
      <c r="B74" s="204"/>
      <c r="D74" s="204"/>
      <c r="G74" s="205"/>
      <c r="I74" s="236"/>
      <c r="J74" s="230"/>
      <c r="K74" s="232" t="s">
        <v>146</v>
      </c>
      <c r="L74" s="205"/>
      <c r="M74" s="234"/>
      <c r="N74" s="235"/>
    </row>
    <row r="75" spans="2:14" ht="18" customHeight="1" x14ac:dyDescent="0.2">
      <c r="B75" s="204"/>
      <c r="D75" s="204"/>
      <c r="G75" s="205"/>
      <c r="I75" s="236"/>
      <c r="J75" s="230"/>
      <c r="K75" s="232" t="s">
        <v>147</v>
      </c>
      <c r="L75" s="205"/>
      <c r="M75" s="234"/>
      <c r="N75" s="235"/>
    </row>
    <row r="76" spans="2:14" ht="18" customHeight="1" x14ac:dyDescent="0.2">
      <c r="B76" s="204"/>
      <c r="D76" s="204"/>
      <c r="G76" s="205"/>
      <c r="I76" s="236"/>
      <c r="J76" s="230"/>
      <c r="K76" s="232" t="s">
        <v>148</v>
      </c>
      <c r="L76" s="205"/>
      <c r="M76" s="234"/>
      <c r="N76" s="235"/>
    </row>
    <row r="77" spans="2:14" ht="18" customHeight="1" x14ac:dyDescent="0.2">
      <c r="B77" s="204"/>
      <c r="D77" s="204"/>
      <c r="G77" s="205"/>
      <c r="I77" s="236"/>
      <c r="J77" s="230"/>
      <c r="K77" s="232" t="s">
        <v>149</v>
      </c>
      <c r="L77" s="205"/>
      <c r="M77" s="234"/>
      <c r="N77" s="235"/>
    </row>
    <row r="78" spans="2:14" ht="18" customHeight="1" x14ac:dyDescent="0.2">
      <c r="B78" s="204"/>
      <c r="D78" s="204"/>
      <c r="G78" s="205"/>
      <c r="I78" s="236"/>
      <c r="J78" s="230"/>
      <c r="K78" s="232">
        <v>16</v>
      </c>
      <c r="L78" s="205"/>
      <c r="M78" s="234"/>
      <c r="N78" s="235"/>
    </row>
    <row r="79" spans="2:14" ht="18" customHeight="1" x14ac:dyDescent="0.2">
      <c r="B79" s="204"/>
      <c r="D79" s="204"/>
      <c r="G79" s="205"/>
      <c r="I79" s="236"/>
      <c r="J79" s="230"/>
      <c r="K79" s="232">
        <v>15</v>
      </c>
      <c r="L79" s="205"/>
      <c r="M79" s="234"/>
      <c r="N79" s="235"/>
    </row>
    <row r="80" spans="2:14" ht="18" customHeight="1" x14ac:dyDescent="0.2">
      <c r="B80" s="204"/>
      <c r="D80" s="204"/>
      <c r="G80" s="205"/>
      <c r="I80" s="193"/>
      <c r="J80" s="209"/>
      <c r="K80" s="232">
        <v>14</v>
      </c>
      <c r="L80" s="205"/>
      <c r="M80" s="234"/>
      <c r="N80" s="235"/>
    </row>
    <row r="81" spans="1:14" ht="18" customHeight="1" x14ac:dyDescent="0.2">
      <c r="B81" s="204"/>
      <c r="D81" s="204"/>
      <c r="G81" s="205"/>
      <c r="I81" s="193"/>
      <c r="J81" s="209"/>
      <c r="K81" s="232">
        <v>13</v>
      </c>
      <c r="L81" s="205"/>
      <c r="M81" s="234"/>
      <c r="N81" s="235"/>
    </row>
    <row r="82" spans="1:14" ht="18" customHeight="1" x14ac:dyDescent="0.2">
      <c r="B82" s="204"/>
      <c r="D82" s="204"/>
      <c r="G82" s="205"/>
      <c r="I82" s="193"/>
      <c r="J82" s="209"/>
      <c r="K82" s="232">
        <v>12</v>
      </c>
      <c r="L82" s="205"/>
      <c r="M82" s="234"/>
      <c r="N82" s="235"/>
    </row>
    <row r="83" spans="1:14" ht="18" customHeight="1" x14ac:dyDescent="0.2">
      <c r="B83" s="204"/>
      <c r="D83" s="204"/>
      <c r="G83" s="205"/>
      <c r="I83" s="193"/>
      <c r="J83" s="209"/>
      <c r="K83" s="232">
        <v>11</v>
      </c>
      <c r="L83" s="205"/>
      <c r="M83" s="234"/>
      <c r="N83" s="235"/>
    </row>
    <row r="84" spans="1:14" ht="18" customHeight="1" x14ac:dyDescent="0.2">
      <c r="B84" s="204"/>
      <c r="D84" s="204"/>
      <c r="G84" s="205"/>
      <c r="H84" s="643"/>
      <c r="I84" s="643"/>
      <c r="J84" s="209"/>
      <c r="K84" s="232">
        <v>10</v>
      </c>
      <c r="L84" s="205"/>
      <c r="M84" s="234"/>
      <c r="N84" s="235"/>
    </row>
    <row r="85" spans="1:14" ht="18" customHeight="1" x14ac:dyDescent="0.2">
      <c r="B85" s="204"/>
      <c r="D85" s="204"/>
      <c r="G85" s="205"/>
      <c r="H85" s="237"/>
      <c r="I85" s="237"/>
      <c r="J85" s="209"/>
      <c r="K85" s="232">
        <v>9</v>
      </c>
      <c r="L85" s="205"/>
      <c r="M85" s="234"/>
      <c r="N85" s="235"/>
    </row>
    <row r="86" spans="1:14" ht="18" customHeight="1" x14ac:dyDescent="0.2">
      <c r="B86" s="204"/>
      <c r="D86" s="204"/>
      <c r="G86" s="205"/>
      <c r="H86" s="237"/>
      <c r="I86" s="237"/>
      <c r="J86" s="209"/>
      <c r="K86" s="232">
        <v>8</v>
      </c>
      <c r="L86" s="205"/>
      <c r="M86" s="234"/>
      <c r="N86" s="235"/>
    </row>
    <row r="87" spans="1:14" ht="18" customHeight="1" x14ac:dyDescent="0.2">
      <c r="B87" s="204"/>
      <c r="D87" s="204"/>
      <c r="G87" s="205"/>
      <c r="H87" s="237"/>
      <c r="I87" s="237"/>
      <c r="J87" s="209"/>
      <c r="K87" s="232">
        <v>7</v>
      </c>
      <c r="L87" s="205"/>
      <c r="M87" s="234"/>
      <c r="N87" s="235"/>
    </row>
    <row r="88" spans="1:14" ht="18" customHeight="1" x14ac:dyDescent="0.2">
      <c r="B88" s="204"/>
      <c r="D88" s="204"/>
      <c r="G88" s="205"/>
      <c r="H88" s="237"/>
      <c r="I88" s="237"/>
      <c r="J88" s="209"/>
      <c r="K88" s="232">
        <v>6</v>
      </c>
      <c r="L88" s="205"/>
      <c r="M88" s="234"/>
      <c r="N88" s="235"/>
    </row>
    <row r="89" spans="1:14" ht="18" customHeight="1" x14ac:dyDescent="0.2">
      <c r="B89" s="204"/>
      <c r="D89" s="204"/>
      <c r="G89" s="205"/>
      <c r="H89" s="237"/>
      <c r="I89" s="237"/>
      <c r="J89" s="209"/>
      <c r="K89" s="232">
        <v>5</v>
      </c>
      <c r="L89" s="205"/>
      <c r="M89" s="234"/>
      <c r="N89" s="235"/>
    </row>
    <row r="90" spans="1:14" ht="18" customHeight="1" x14ac:dyDescent="0.2">
      <c r="B90" s="204"/>
      <c r="D90" s="204"/>
      <c r="G90" s="205"/>
      <c r="H90" s="237"/>
      <c r="I90" s="237"/>
      <c r="J90" s="209"/>
      <c r="K90" s="232">
        <v>4</v>
      </c>
      <c r="L90" s="205"/>
      <c r="M90" s="234"/>
      <c r="N90" s="235"/>
    </row>
    <row r="91" spans="1:14" ht="18" customHeight="1" x14ac:dyDescent="0.2">
      <c r="B91" s="204"/>
      <c r="D91" s="204"/>
      <c r="G91" s="205"/>
      <c r="H91" s="237"/>
      <c r="I91" s="237"/>
      <c r="J91" s="209"/>
      <c r="K91" s="232" t="s">
        <v>150</v>
      </c>
      <c r="L91" s="205"/>
      <c r="M91" s="234"/>
      <c r="N91" s="235"/>
    </row>
    <row r="92" spans="1:14" ht="18" customHeight="1" x14ac:dyDescent="0.2">
      <c r="B92" s="204"/>
      <c r="D92" s="204"/>
      <c r="G92" s="205"/>
      <c r="H92" s="237"/>
      <c r="I92" s="237"/>
      <c r="J92" s="209"/>
      <c r="K92" s="232" t="s">
        <v>183</v>
      </c>
      <c r="L92" s="205"/>
      <c r="M92" s="234"/>
      <c r="N92" s="235"/>
    </row>
    <row r="93" spans="1:14" ht="18" customHeight="1" x14ac:dyDescent="0.2">
      <c r="A93" s="205"/>
      <c r="B93" s="186"/>
      <c r="C93" s="216"/>
      <c r="D93" s="186"/>
      <c r="E93" s="186"/>
      <c r="F93" s="186"/>
      <c r="G93" s="216"/>
      <c r="H93" s="238"/>
      <c r="I93" s="239"/>
      <c r="J93" s="240"/>
      <c r="K93" s="241" t="s">
        <v>410</v>
      </c>
      <c r="L93" s="216"/>
      <c r="M93" s="234"/>
      <c r="N93" s="235"/>
    </row>
    <row r="94" spans="1:14" ht="18" customHeight="1" x14ac:dyDescent="0.2"/>
    <row r="95" spans="1:14" ht="18" customHeight="1" x14ac:dyDescent="0.2">
      <c r="B95" s="242" t="s">
        <v>192</v>
      </c>
      <c r="C95" s="243"/>
      <c r="D95" s="243"/>
      <c r="E95" s="243"/>
      <c r="F95" s="243"/>
      <c r="G95" s="243"/>
      <c r="H95" s="243"/>
      <c r="I95" s="243"/>
      <c r="J95" s="243"/>
      <c r="K95" s="243"/>
      <c r="L95" s="244"/>
    </row>
    <row r="96" spans="1:14" ht="18" customHeight="1" x14ac:dyDescent="0.2">
      <c r="B96" s="245"/>
      <c r="C96" s="190" t="s">
        <v>92</v>
      </c>
      <c r="L96" s="205"/>
    </row>
    <row r="97" spans="2:12" ht="18" customHeight="1" x14ac:dyDescent="0.2">
      <c r="B97" s="246">
        <v>1</v>
      </c>
      <c r="C97" s="247" t="s">
        <v>196</v>
      </c>
      <c r="D97" s="248"/>
      <c r="E97" s="248"/>
      <c r="F97" s="248"/>
      <c r="G97" s="248"/>
      <c r="J97" s="249"/>
      <c r="L97" s="205"/>
    </row>
    <row r="98" spans="2:12" x14ac:dyDescent="0.2">
      <c r="B98" s="246">
        <v>2</v>
      </c>
      <c r="C98" s="247" t="s">
        <v>197</v>
      </c>
      <c r="D98" s="248"/>
      <c r="E98" s="248"/>
      <c r="F98" s="248"/>
      <c r="G98" s="248"/>
      <c r="L98" s="205"/>
    </row>
    <row r="99" spans="2:12" x14ac:dyDescent="0.2">
      <c r="B99" s="246">
        <v>3</v>
      </c>
      <c r="C99" s="247" t="s">
        <v>199</v>
      </c>
      <c r="D99" s="248"/>
      <c r="E99" s="248"/>
      <c r="F99" s="248"/>
      <c r="G99" s="248"/>
      <c r="L99" s="205"/>
    </row>
    <row r="100" spans="2:12" x14ac:dyDescent="0.2">
      <c r="B100" s="246">
        <v>4</v>
      </c>
      <c r="C100" s="247" t="s">
        <v>198</v>
      </c>
      <c r="D100" s="248"/>
      <c r="E100" s="248"/>
      <c r="F100" s="248"/>
      <c r="G100" s="248"/>
      <c r="L100" s="205"/>
    </row>
    <row r="101" spans="2:12" x14ac:dyDescent="0.2">
      <c r="B101" s="246">
        <v>5</v>
      </c>
      <c r="C101" s="247" t="s">
        <v>200</v>
      </c>
      <c r="D101" s="248"/>
      <c r="E101" s="248"/>
      <c r="F101" s="248"/>
      <c r="G101" s="248"/>
      <c r="L101" s="205"/>
    </row>
    <row r="102" spans="2:12" x14ac:dyDescent="0.2">
      <c r="B102" s="246">
        <v>6</v>
      </c>
      <c r="C102" s="247" t="s">
        <v>201</v>
      </c>
      <c r="D102" s="248"/>
      <c r="E102" s="248"/>
      <c r="F102" s="248"/>
      <c r="G102" s="248"/>
      <c r="L102" s="205"/>
    </row>
    <row r="103" spans="2:12" x14ac:dyDescent="0.2">
      <c r="B103" s="246">
        <v>7</v>
      </c>
      <c r="C103" s="247" t="s">
        <v>202</v>
      </c>
      <c r="D103" s="248"/>
      <c r="E103" s="248"/>
      <c r="F103" s="248"/>
      <c r="G103" s="248"/>
      <c r="L103" s="205"/>
    </row>
    <row r="104" spans="2:12" x14ac:dyDescent="0.2">
      <c r="B104" s="246">
        <v>8</v>
      </c>
      <c r="C104" s="247" t="s">
        <v>203</v>
      </c>
      <c r="D104" s="248"/>
      <c r="E104" s="248"/>
      <c r="F104" s="248"/>
      <c r="G104" s="248"/>
      <c r="L104" s="205"/>
    </row>
    <row r="105" spans="2:12" x14ac:dyDescent="0.2">
      <c r="B105" s="246">
        <v>9</v>
      </c>
      <c r="C105" s="250" t="s">
        <v>204</v>
      </c>
      <c r="D105" s="248"/>
      <c r="E105" s="248"/>
      <c r="F105" s="248"/>
      <c r="G105" s="248"/>
      <c r="L105" s="205"/>
    </row>
    <row r="106" spans="2:12" x14ac:dyDescent="0.2">
      <c r="B106" s="246">
        <v>10</v>
      </c>
      <c r="C106" s="250" t="s">
        <v>205</v>
      </c>
      <c r="D106" s="248"/>
      <c r="E106" s="248"/>
      <c r="F106" s="248"/>
      <c r="G106" s="248"/>
      <c r="L106" s="205"/>
    </row>
    <row r="107" spans="2:12" x14ac:dyDescent="0.2">
      <c r="B107" s="246">
        <v>11</v>
      </c>
      <c r="C107" s="250" t="s">
        <v>206</v>
      </c>
      <c r="D107" s="248"/>
      <c r="E107" s="248"/>
      <c r="F107" s="248"/>
      <c r="G107" s="248"/>
      <c r="L107" s="205"/>
    </row>
    <row r="108" spans="2:12" x14ac:dyDescent="0.2">
      <c r="B108" s="246">
        <v>12</v>
      </c>
      <c r="C108" s="250" t="s">
        <v>207</v>
      </c>
      <c r="D108" s="248"/>
      <c r="E108" s="248"/>
      <c r="F108" s="248"/>
      <c r="G108" s="248"/>
      <c r="L108" s="205"/>
    </row>
    <row r="109" spans="2:12" x14ac:dyDescent="0.2">
      <c r="B109" s="246">
        <v>13</v>
      </c>
      <c r="C109" s="250" t="s">
        <v>208</v>
      </c>
      <c r="D109" s="248"/>
      <c r="E109" s="248"/>
      <c r="F109" s="248"/>
      <c r="G109" s="248"/>
      <c r="L109" s="205"/>
    </row>
    <row r="110" spans="2:12" x14ac:dyDescent="0.2">
      <c r="B110" s="246">
        <v>14</v>
      </c>
      <c r="C110" s="250" t="s">
        <v>209</v>
      </c>
      <c r="D110" s="248"/>
      <c r="E110" s="248"/>
      <c r="F110" s="248"/>
      <c r="G110" s="248"/>
      <c r="L110" s="205"/>
    </row>
    <row r="111" spans="2:12" x14ac:dyDescent="0.2">
      <c r="B111" s="246">
        <v>15</v>
      </c>
      <c r="C111" s="250" t="s">
        <v>210</v>
      </c>
      <c r="D111" s="248"/>
      <c r="E111" s="248"/>
      <c r="F111" s="248"/>
      <c r="G111" s="248"/>
      <c r="L111" s="205"/>
    </row>
    <row r="112" spans="2:12" x14ac:dyDescent="0.2">
      <c r="B112" s="246">
        <v>16</v>
      </c>
      <c r="C112" s="250" t="s">
        <v>211</v>
      </c>
      <c r="D112" s="248"/>
      <c r="E112" s="248"/>
      <c r="F112" s="248"/>
      <c r="G112" s="248"/>
      <c r="L112" s="205"/>
    </row>
    <row r="113" spans="2:12" x14ac:dyDescent="0.2">
      <c r="B113" s="246">
        <v>17</v>
      </c>
      <c r="C113" s="251" t="s">
        <v>212</v>
      </c>
      <c r="D113" s="248"/>
      <c r="E113" s="248"/>
      <c r="F113" s="248"/>
      <c r="G113" s="248"/>
      <c r="L113" s="205"/>
    </row>
    <row r="114" spans="2:12" x14ac:dyDescent="0.2">
      <c r="B114" s="246">
        <v>18</v>
      </c>
      <c r="C114" s="251" t="s">
        <v>213</v>
      </c>
      <c r="D114" s="248"/>
      <c r="E114" s="248"/>
      <c r="F114" s="248"/>
      <c r="G114" s="248"/>
      <c r="L114" s="205"/>
    </row>
    <row r="115" spans="2:12" x14ac:dyDescent="0.2">
      <c r="B115" s="246">
        <v>19</v>
      </c>
      <c r="C115" s="251" t="s">
        <v>214</v>
      </c>
      <c r="D115" s="248"/>
      <c r="E115" s="248"/>
      <c r="F115" s="248"/>
      <c r="G115" s="248"/>
      <c r="L115" s="205"/>
    </row>
    <row r="116" spans="2:12" x14ac:dyDescent="0.2">
      <c r="B116" s="246">
        <v>20</v>
      </c>
      <c r="C116" s="251" t="s">
        <v>215</v>
      </c>
      <c r="D116" s="248"/>
      <c r="E116" s="248"/>
      <c r="F116" s="248"/>
      <c r="G116" s="248"/>
      <c r="L116" s="205"/>
    </row>
    <row r="117" spans="2:12" x14ac:dyDescent="0.2">
      <c r="B117" s="246">
        <v>21</v>
      </c>
      <c r="C117" s="252" t="s">
        <v>216</v>
      </c>
      <c r="D117" s="248"/>
      <c r="E117" s="248"/>
      <c r="F117" s="248"/>
      <c r="G117" s="248"/>
      <c r="L117" s="205"/>
    </row>
    <row r="118" spans="2:12" x14ac:dyDescent="0.2">
      <c r="B118" s="246">
        <v>22</v>
      </c>
      <c r="C118" s="252" t="s">
        <v>217</v>
      </c>
      <c r="D118" s="248"/>
      <c r="E118" s="248"/>
      <c r="F118" s="248"/>
      <c r="G118" s="248"/>
      <c r="L118" s="205"/>
    </row>
    <row r="119" spans="2:12" x14ac:dyDescent="0.2">
      <c r="B119" s="246">
        <v>23</v>
      </c>
      <c r="C119" s="252" t="s">
        <v>218</v>
      </c>
      <c r="D119" s="248"/>
      <c r="E119" s="248"/>
      <c r="F119" s="248"/>
      <c r="G119" s="248"/>
      <c r="L119" s="205"/>
    </row>
    <row r="120" spans="2:12" x14ac:dyDescent="0.2">
      <c r="B120" s="246">
        <v>24</v>
      </c>
      <c r="C120" s="252" t="s">
        <v>219</v>
      </c>
      <c r="D120" s="248"/>
      <c r="E120" s="248"/>
      <c r="F120" s="248"/>
      <c r="G120" s="248"/>
      <c r="L120" s="205"/>
    </row>
    <row r="121" spans="2:12" x14ac:dyDescent="0.2">
      <c r="B121" s="246">
        <v>25</v>
      </c>
      <c r="C121" s="252" t="s">
        <v>220</v>
      </c>
      <c r="D121" s="248"/>
      <c r="E121" s="248"/>
      <c r="F121" s="248"/>
      <c r="G121" s="248"/>
      <c r="L121" s="205"/>
    </row>
    <row r="122" spans="2:12" x14ac:dyDescent="0.2">
      <c r="B122" s="246">
        <v>26</v>
      </c>
      <c r="C122" s="252" t="s">
        <v>221</v>
      </c>
      <c r="D122" s="248"/>
      <c r="E122" s="248"/>
      <c r="F122" s="248"/>
      <c r="G122" s="248"/>
      <c r="L122" s="205"/>
    </row>
    <row r="123" spans="2:12" x14ac:dyDescent="0.2">
      <c r="B123" s="246">
        <v>27</v>
      </c>
      <c r="C123" s="252" t="s">
        <v>222</v>
      </c>
      <c r="D123" s="248"/>
      <c r="E123" s="248"/>
      <c r="F123" s="248"/>
      <c r="G123" s="248"/>
      <c r="L123" s="205"/>
    </row>
    <row r="124" spans="2:12" x14ac:dyDescent="0.2">
      <c r="B124" s="246">
        <v>28</v>
      </c>
      <c r="C124" s="252" t="s">
        <v>223</v>
      </c>
      <c r="D124" s="248"/>
      <c r="E124" s="248"/>
      <c r="F124" s="248"/>
      <c r="G124" s="248"/>
      <c r="L124" s="205"/>
    </row>
    <row r="125" spans="2:12" x14ac:dyDescent="0.2">
      <c r="B125" s="246">
        <v>29</v>
      </c>
      <c r="C125" s="253" t="s">
        <v>194</v>
      </c>
      <c r="D125" s="248"/>
      <c r="E125" s="248"/>
      <c r="F125" s="248"/>
      <c r="G125" s="248"/>
      <c r="L125" s="205"/>
    </row>
    <row r="126" spans="2:12" x14ac:dyDescent="0.2">
      <c r="B126" s="246">
        <v>30</v>
      </c>
      <c r="C126" s="253" t="s">
        <v>195</v>
      </c>
      <c r="D126" s="248"/>
      <c r="E126" s="248"/>
      <c r="F126" s="248"/>
      <c r="G126" s="248"/>
      <c r="L126" s="205"/>
    </row>
    <row r="127" spans="2:12" x14ac:dyDescent="0.2">
      <c r="B127" s="246">
        <v>31</v>
      </c>
      <c r="C127" s="254" t="s">
        <v>224</v>
      </c>
      <c r="D127" s="248"/>
      <c r="E127" s="248"/>
      <c r="F127" s="248"/>
      <c r="G127" s="248"/>
      <c r="L127" s="205"/>
    </row>
    <row r="128" spans="2:12" x14ac:dyDescent="0.2">
      <c r="B128" s="246">
        <v>32</v>
      </c>
      <c r="C128" s="254" t="s">
        <v>225</v>
      </c>
      <c r="D128" s="248"/>
      <c r="E128" s="248"/>
      <c r="F128" s="248"/>
      <c r="G128" s="248"/>
      <c r="L128" s="205"/>
    </row>
    <row r="129" spans="2:12" x14ac:dyDescent="0.2">
      <c r="B129" s="246">
        <v>33</v>
      </c>
      <c r="C129" s="254" t="s">
        <v>226</v>
      </c>
      <c r="D129" s="248"/>
      <c r="E129" s="248"/>
      <c r="F129" s="248"/>
      <c r="G129" s="248"/>
      <c r="L129" s="205"/>
    </row>
    <row r="130" spans="2:12" x14ac:dyDescent="0.2">
      <c r="B130" s="246">
        <v>34</v>
      </c>
      <c r="C130" s="254" t="s">
        <v>227</v>
      </c>
      <c r="D130" s="248"/>
      <c r="E130" s="248"/>
      <c r="F130" s="248"/>
      <c r="G130" s="248"/>
      <c r="L130" s="205"/>
    </row>
    <row r="131" spans="2:12" x14ac:dyDescent="0.2">
      <c r="B131" s="246">
        <v>35</v>
      </c>
      <c r="C131" s="254" t="s">
        <v>228</v>
      </c>
      <c r="D131" s="248"/>
      <c r="E131" s="248"/>
      <c r="F131" s="248"/>
      <c r="G131" s="248"/>
      <c r="L131" s="205"/>
    </row>
    <row r="132" spans="2:12" x14ac:dyDescent="0.2">
      <c r="B132" s="246">
        <v>36</v>
      </c>
      <c r="C132" s="254" t="s">
        <v>229</v>
      </c>
      <c r="D132" s="248"/>
      <c r="E132" s="248"/>
      <c r="F132" s="248"/>
      <c r="G132" s="248"/>
      <c r="L132" s="205"/>
    </row>
    <row r="133" spans="2:12" x14ac:dyDescent="0.2">
      <c r="B133" s="246">
        <v>37</v>
      </c>
      <c r="C133" s="247" t="s">
        <v>230</v>
      </c>
      <c r="D133" s="248"/>
      <c r="E133" s="248"/>
      <c r="F133" s="248"/>
      <c r="G133" s="248"/>
      <c r="L133" s="205"/>
    </row>
    <row r="134" spans="2:12" x14ac:dyDescent="0.2">
      <c r="B134" s="246">
        <v>38</v>
      </c>
      <c r="C134" s="247" t="s">
        <v>231</v>
      </c>
      <c r="D134" s="248"/>
      <c r="E134" s="248"/>
      <c r="F134" s="248"/>
      <c r="G134" s="248"/>
      <c r="L134" s="205"/>
    </row>
    <row r="135" spans="2:12" x14ac:dyDescent="0.2">
      <c r="B135" s="246">
        <v>39</v>
      </c>
      <c r="C135" s="247" t="s">
        <v>232</v>
      </c>
      <c r="D135" s="248"/>
      <c r="E135" s="248"/>
      <c r="F135" s="248"/>
      <c r="G135" s="248"/>
      <c r="L135" s="205"/>
    </row>
    <row r="136" spans="2:12" x14ac:dyDescent="0.2">
      <c r="B136" s="246">
        <v>40</v>
      </c>
      <c r="C136" s="247" t="s">
        <v>233</v>
      </c>
      <c r="D136" s="248"/>
      <c r="E136" s="248"/>
      <c r="F136" s="248"/>
      <c r="G136" s="248"/>
      <c r="L136" s="205"/>
    </row>
    <row r="137" spans="2:12" x14ac:dyDescent="0.2">
      <c r="B137" s="246">
        <v>41</v>
      </c>
      <c r="C137" s="247" t="s">
        <v>234</v>
      </c>
      <c r="D137" s="248"/>
      <c r="E137" s="248"/>
      <c r="F137" s="248"/>
      <c r="G137" s="248"/>
      <c r="L137" s="205"/>
    </row>
    <row r="138" spans="2:12" x14ac:dyDescent="0.2">
      <c r="B138" s="246">
        <v>42</v>
      </c>
      <c r="C138" s="247" t="s">
        <v>235</v>
      </c>
      <c r="D138" s="248"/>
      <c r="E138" s="248"/>
      <c r="F138" s="248"/>
      <c r="G138" s="248"/>
      <c r="L138" s="205"/>
    </row>
    <row r="139" spans="2:12" x14ac:dyDescent="0.2">
      <c r="B139" s="246">
        <v>43</v>
      </c>
      <c r="C139" s="250" t="s">
        <v>236</v>
      </c>
      <c r="L139" s="205"/>
    </row>
    <row r="140" spans="2:12" x14ac:dyDescent="0.2">
      <c r="B140" s="246">
        <v>44</v>
      </c>
      <c r="C140" s="250" t="s">
        <v>237</v>
      </c>
      <c r="L140" s="205"/>
    </row>
    <row r="141" spans="2:12" x14ac:dyDescent="0.2">
      <c r="B141" s="246">
        <v>45</v>
      </c>
      <c r="C141" s="255" t="s">
        <v>88</v>
      </c>
      <c r="L141" s="205"/>
    </row>
    <row r="142" spans="2:12" x14ac:dyDescent="0.2">
      <c r="B142" s="246">
        <v>46</v>
      </c>
      <c r="C142" s="247" t="s">
        <v>238</v>
      </c>
      <c r="L142" s="205"/>
    </row>
    <row r="143" spans="2:12" x14ac:dyDescent="0.2">
      <c r="B143" s="246">
        <v>47</v>
      </c>
      <c r="C143" s="247" t="s">
        <v>239</v>
      </c>
      <c r="L143" s="205"/>
    </row>
    <row r="144" spans="2:12" x14ac:dyDescent="0.2">
      <c r="B144" s="246">
        <v>48</v>
      </c>
      <c r="C144" s="247" t="s">
        <v>240</v>
      </c>
      <c r="L144" s="205"/>
    </row>
    <row r="145" spans="2:12" x14ac:dyDescent="0.2">
      <c r="B145" s="246">
        <v>49</v>
      </c>
      <c r="C145" s="247" t="s">
        <v>241</v>
      </c>
      <c r="L145" s="205"/>
    </row>
    <row r="146" spans="2:12" x14ac:dyDescent="0.2">
      <c r="B146" s="246">
        <v>50</v>
      </c>
      <c r="C146" s="247" t="s">
        <v>242</v>
      </c>
      <c r="L146" s="205"/>
    </row>
    <row r="147" spans="2:12" x14ac:dyDescent="0.2">
      <c r="B147" s="246">
        <v>51</v>
      </c>
      <c r="C147" s="247" t="s">
        <v>243</v>
      </c>
      <c r="L147" s="205"/>
    </row>
    <row r="148" spans="2:12" x14ac:dyDescent="0.2">
      <c r="B148" s="246">
        <v>52</v>
      </c>
      <c r="C148" s="250" t="s">
        <v>244</v>
      </c>
      <c r="L148" s="205"/>
    </row>
    <row r="149" spans="2:12" x14ac:dyDescent="0.2">
      <c r="B149" s="246">
        <v>53</v>
      </c>
      <c r="C149" s="250" t="s">
        <v>245</v>
      </c>
      <c r="L149" s="205"/>
    </row>
    <row r="150" spans="2:12" x14ac:dyDescent="0.2">
      <c r="B150" s="246">
        <v>54</v>
      </c>
      <c r="C150" s="250" t="s">
        <v>246</v>
      </c>
      <c r="L150" s="205"/>
    </row>
    <row r="151" spans="2:12" x14ac:dyDescent="0.2">
      <c r="B151" s="246">
        <v>55</v>
      </c>
      <c r="C151" s="250" t="s">
        <v>247</v>
      </c>
      <c r="L151" s="205"/>
    </row>
    <row r="152" spans="2:12" x14ac:dyDescent="0.2">
      <c r="B152" s="246">
        <v>56</v>
      </c>
      <c r="C152" s="250" t="s">
        <v>248</v>
      </c>
      <c r="L152" s="205"/>
    </row>
    <row r="153" spans="2:12" x14ac:dyDescent="0.2">
      <c r="B153" s="246">
        <v>57</v>
      </c>
      <c r="C153" s="250" t="s">
        <v>249</v>
      </c>
      <c r="L153" s="205"/>
    </row>
    <row r="154" spans="2:12" x14ac:dyDescent="0.2">
      <c r="B154" s="246">
        <v>58</v>
      </c>
      <c r="C154" s="250" t="s">
        <v>250</v>
      </c>
      <c r="L154" s="205"/>
    </row>
    <row r="155" spans="2:12" x14ac:dyDescent="0.2">
      <c r="B155" s="246">
        <v>59</v>
      </c>
      <c r="C155" s="250" t="s">
        <v>251</v>
      </c>
      <c r="L155" s="205"/>
    </row>
    <row r="156" spans="2:12" x14ac:dyDescent="0.2">
      <c r="B156" s="246">
        <v>60</v>
      </c>
      <c r="C156" s="251" t="s">
        <v>252</v>
      </c>
      <c r="L156" s="205"/>
    </row>
    <row r="157" spans="2:12" x14ac:dyDescent="0.2">
      <c r="B157" s="246">
        <v>61</v>
      </c>
      <c r="C157" s="251" t="s">
        <v>253</v>
      </c>
      <c r="L157" s="205"/>
    </row>
    <row r="158" spans="2:12" x14ac:dyDescent="0.2">
      <c r="B158" s="246">
        <v>62</v>
      </c>
      <c r="C158" s="251" t="s">
        <v>256</v>
      </c>
      <c r="L158" s="205"/>
    </row>
    <row r="159" spans="2:12" x14ac:dyDescent="0.2">
      <c r="B159" s="246">
        <v>63</v>
      </c>
      <c r="C159" s="251" t="s">
        <v>257</v>
      </c>
      <c r="L159" s="205"/>
    </row>
    <row r="160" spans="2:12" x14ac:dyDescent="0.2">
      <c r="B160" s="246">
        <v>64</v>
      </c>
      <c r="C160" s="251" t="s">
        <v>254</v>
      </c>
      <c r="L160" s="205"/>
    </row>
    <row r="161" spans="2:12" x14ac:dyDescent="0.2">
      <c r="B161" s="246">
        <v>65</v>
      </c>
      <c r="C161" s="251" t="s">
        <v>255</v>
      </c>
      <c r="L161" s="205"/>
    </row>
    <row r="162" spans="2:12" x14ac:dyDescent="0.2">
      <c r="B162" s="246">
        <v>66</v>
      </c>
      <c r="C162" s="252" t="s">
        <v>258</v>
      </c>
      <c r="L162" s="205"/>
    </row>
    <row r="163" spans="2:12" x14ac:dyDescent="0.2">
      <c r="B163" s="246">
        <v>67</v>
      </c>
      <c r="C163" s="252" t="s">
        <v>259</v>
      </c>
      <c r="L163" s="205"/>
    </row>
    <row r="164" spans="2:12" x14ac:dyDescent="0.2">
      <c r="B164" s="246">
        <v>68</v>
      </c>
      <c r="C164" s="252" t="s">
        <v>260</v>
      </c>
      <c r="L164" s="205"/>
    </row>
    <row r="165" spans="2:12" x14ac:dyDescent="0.2">
      <c r="B165" s="246">
        <v>69</v>
      </c>
      <c r="C165" s="252" t="s">
        <v>261</v>
      </c>
      <c r="L165" s="205"/>
    </row>
    <row r="166" spans="2:12" x14ac:dyDescent="0.2">
      <c r="B166" s="246">
        <v>70</v>
      </c>
      <c r="C166" s="252" t="s">
        <v>262</v>
      </c>
      <c r="L166" s="205"/>
    </row>
    <row r="167" spans="2:12" x14ac:dyDescent="0.2">
      <c r="B167" s="246">
        <v>71</v>
      </c>
      <c r="C167" s="252" t="s">
        <v>263</v>
      </c>
      <c r="L167" s="205"/>
    </row>
    <row r="168" spans="2:12" x14ac:dyDescent="0.2">
      <c r="B168" s="246">
        <v>72</v>
      </c>
      <c r="C168" s="253" t="s">
        <v>264</v>
      </c>
      <c r="L168" s="205"/>
    </row>
    <row r="169" spans="2:12" x14ac:dyDescent="0.2">
      <c r="B169" s="246">
        <v>73</v>
      </c>
      <c r="C169" s="253" t="s">
        <v>265</v>
      </c>
      <c r="L169" s="205"/>
    </row>
    <row r="170" spans="2:12" x14ac:dyDescent="0.2">
      <c r="B170" s="246">
        <v>74</v>
      </c>
      <c r="C170" s="254" t="s">
        <v>266</v>
      </c>
      <c r="L170" s="205"/>
    </row>
    <row r="171" spans="2:12" x14ac:dyDescent="0.2">
      <c r="B171" s="246">
        <v>75</v>
      </c>
      <c r="C171" s="254" t="s">
        <v>267</v>
      </c>
      <c r="L171" s="205"/>
    </row>
    <row r="172" spans="2:12" x14ac:dyDescent="0.2">
      <c r="B172" s="246">
        <v>76</v>
      </c>
      <c r="C172" s="254" t="s">
        <v>268</v>
      </c>
      <c r="L172" s="205"/>
    </row>
    <row r="173" spans="2:12" x14ac:dyDescent="0.2">
      <c r="B173" s="246">
        <v>77</v>
      </c>
      <c r="C173" s="254" t="s">
        <v>269</v>
      </c>
      <c r="L173" s="205"/>
    </row>
    <row r="174" spans="2:12" x14ac:dyDescent="0.2">
      <c r="B174" s="246">
        <v>78</v>
      </c>
      <c r="C174" s="247" t="s">
        <v>270</v>
      </c>
      <c r="L174" s="205"/>
    </row>
    <row r="175" spans="2:12" x14ac:dyDescent="0.2">
      <c r="B175" s="246">
        <v>79</v>
      </c>
      <c r="C175" s="247" t="s">
        <v>271</v>
      </c>
      <c r="L175" s="205"/>
    </row>
    <row r="176" spans="2:12" x14ac:dyDescent="0.2">
      <c r="B176" s="246">
        <v>80</v>
      </c>
      <c r="C176" s="247" t="s">
        <v>272</v>
      </c>
      <c r="L176" s="205"/>
    </row>
    <row r="177" spans="2:12" x14ac:dyDescent="0.2">
      <c r="B177" s="246">
        <v>81</v>
      </c>
      <c r="C177" s="247" t="s">
        <v>273</v>
      </c>
      <c r="L177" s="205"/>
    </row>
    <row r="178" spans="2:12" x14ac:dyDescent="0.2">
      <c r="B178" s="246">
        <v>82</v>
      </c>
      <c r="C178" s="250" t="s">
        <v>274</v>
      </c>
      <c r="L178" s="205"/>
    </row>
    <row r="179" spans="2:12" x14ac:dyDescent="0.2">
      <c r="B179" s="246">
        <v>83</v>
      </c>
      <c r="C179" s="250" t="s">
        <v>275</v>
      </c>
      <c r="L179" s="205"/>
    </row>
    <row r="180" spans="2:12" x14ac:dyDescent="0.2">
      <c r="B180" s="246">
        <v>84</v>
      </c>
      <c r="C180" s="255" t="s">
        <v>88</v>
      </c>
      <c r="L180" s="205"/>
    </row>
    <row r="181" spans="2:12" x14ac:dyDescent="0.2">
      <c r="B181" s="246">
        <v>85</v>
      </c>
      <c r="C181" s="254" t="s">
        <v>224</v>
      </c>
      <c r="L181" s="205"/>
    </row>
    <row r="182" spans="2:12" x14ac:dyDescent="0.2">
      <c r="B182" s="246">
        <v>86</v>
      </c>
      <c r="C182" s="254" t="s">
        <v>225</v>
      </c>
      <c r="L182" s="205"/>
    </row>
    <row r="183" spans="2:12" x14ac:dyDescent="0.2">
      <c r="B183" s="246">
        <v>87</v>
      </c>
      <c r="C183" s="254" t="s">
        <v>276</v>
      </c>
      <c r="L183" s="205"/>
    </row>
    <row r="184" spans="2:12" x14ac:dyDescent="0.2">
      <c r="B184" s="246">
        <v>88</v>
      </c>
      <c r="C184" s="254" t="s">
        <v>277</v>
      </c>
      <c r="L184" s="205"/>
    </row>
    <row r="185" spans="2:12" x14ac:dyDescent="0.2">
      <c r="B185" s="246">
        <v>89</v>
      </c>
      <c r="C185" s="247" t="s">
        <v>230</v>
      </c>
      <c r="L185" s="205"/>
    </row>
    <row r="186" spans="2:12" x14ac:dyDescent="0.2">
      <c r="B186" s="246">
        <v>90</v>
      </c>
      <c r="C186" s="247" t="s">
        <v>231</v>
      </c>
      <c r="L186" s="205"/>
    </row>
    <row r="187" spans="2:12" x14ac:dyDescent="0.2">
      <c r="B187" s="246">
        <v>91</v>
      </c>
      <c r="C187" s="247" t="s">
        <v>278</v>
      </c>
      <c r="L187" s="205"/>
    </row>
    <row r="188" spans="2:12" x14ac:dyDescent="0.2">
      <c r="B188" s="246">
        <v>92</v>
      </c>
      <c r="C188" s="247" t="s">
        <v>279</v>
      </c>
      <c r="L188" s="205"/>
    </row>
    <row r="189" spans="2:12" x14ac:dyDescent="0.2">
      <c r="B189" s="246">
        <v>93</v>
      </c>
      <c r="C189" s="247" t="s">
        <v>280</v>
      </c>
      <c r="L189" s="205"/>
    </row>
    <row r="190" spans="2:12" x14ac:dyDescent="0.2">
      <c r="B190" s="246">
        <v>94</v>
      </c>
      <c r="C190" s="247" t="s">
        <v>281</v>
      </c>
      <c r="L190" s="205"/>
    </row>
    <row r="191" spans="2:12" x14ac:dyDescent="0.2">
      <c r="B191" s="246">
        <v>95</v>
      </c>
      <c r="C191" s="250" t="s">
        <v>282</v>
      </c>
      <c r="L191" s="205"/>
    </row>
    <row r="192" spans="2:12" x14ac:dyDescent="0.2">
      <c r="B192" s="246">
        <v>96</v>
      </c>
      <c r="C192" s="250" t="s">
        <v>283</v>
      </c>
      <c r="L192" s="205"/>
    </row>
    <row r="193" spans="2:12" x14ac:dyDescent="0.2">
      <c r="B193" s="246">
        <v>97</v>
      </c>
      <c r="C193" s="255" t="s">
        <v>88</v>
      </c>
      <c r="L193" s="205"/>
    </row>
    <row r="194" spans="2:12" x14ac:dyDescent="0.2">
      <c r="B194" s="246">
        <v>98</v>
      </c>
      <c r="C194" s="250" t="s">
        <v>339</v>
      </c>
      <c r="L194" s="205"/>
    </row>
    <row r="195" spans="2:12" x14ac:dyDescent="0.2">
      <c r="B195" s="246">
        <v>99</v>
      </c>
      <c r="C195" s="255" t="s">
        <v>88</v>
      </c>
      <c r="L195" s="205"/>
    </row>
    <row r="196" spans="2:12" x14ac:dyDescent="0.2">
      <c r="B196" s="256"/>
      <c r="C196" s="257" t="s">
        <v>530</v>
      </c>
      <c r="D196" s="257"/>
      <c r="E196" s="257"/>
      <c r="F196" s="257"/>
      <c r="G196" s="257"/>
      <c r="H196" s="257"/>
      <c r="I196" s="257"/>
      <c r="J196" s="257"/>
      <c r="K196" s="257"/>
      <c r="L196" s="258"/>
    </row>
    <row r="197" spans="2:12" x14ac:dyDescent="0.2">
      <c r="B197" s="226"/>
      <c r="C197" s="259"/>
      <c r="L197" s="205"/>
    </row>
    <row r="198" spans="2:12" x14ac:dyDescent="0.2">
      <c r="B198" s="260">
        <v>101</v>
      </c>
      <c r="C198" s="261" t="s">
        <v>365</v>
      </c>
      <c r="D198" s="259"/>
      <c r="E198" s="259"/>
      <c r="L198" s="205"/>
    </row>
    <row r="199" spans="2:12" x14ac:dyDescent="0.2">
      <c r="B199" s="260">
        <v>102</v>
      </c>
      <c r="C199" s="254" t="s">
        <v>361</v>
      </c>
      <c r="D199" s="259"/>
      <c r="E199" s="259"/>
      <c r="L199" s="205"/>
    </row>
    <row r="200" spans="2:12" x14ac:dyDescent="0.2">
      <c r="B200" s="260">
        <v>103</v>
      </c>
      <c r="C200" s="254" t="s">
        <v>360</v>
      </c>
      <c r="D200" s="259"/>
      <c r="E200" s="259"/>
      <c r="L200" s="205"/>
    </row>
    <row r="201" spans="2:12" x14ac:dyDescent="0.2">
      <c r="B201" s="260">
        <v>104</v>
      </c>
      <c r="C201" s="247" t="s">
        <v>359</v>
      </c>
      <c r="D201" s="259"/>
      <c r="E201" s="259"/>
      <c r="L201" s="205"/>
    </row>
    <row r="202" spans="2:12" x14ac:dyDescent="0.2">
      <c r="B202" s="260">
        <v>105</v>
      </c>
      <c r="C202" s="247" t="s">
        <v>358</v>
      </c>
      <c r="D202" s="259"/>
      <c r="E202" s="259"/>
      <c r="L202" s="205"/>
    </row>
    <row r="203" spans="2:12" x14ac:dyDescent="0.2">
      <c r="B203" s="260">
        <v>106</v>
      </c>
      <c r="C203" s="250" t="s">
        <v>339</v>
      </c>
      <c r="D203" s="259"/>
      <c r="E203" s="259"/>
      <c r="L203" s="205"/>
    </row>
    <row r="204" spans="2:12" x14ac:dyDescent="0.2">
      <c r="B204" s="260">
        <v>107</v>
      </c>
      <c r="C204" s="261" t="s">
        <v>365</v>
      </c>
      <c r="D204" s="259"/>
      <c r="E204" s="259"/>
      <c r="L204" s="205"/>
    </row>
    <row r="205" spans="2:12" x14ac:dyDescent="0.2">
      <c r="B205" s="260">
        <v>108</v>
      </c>
      <c r="C205" s="254" t="s">
        <v>357</v>
      </c>
      <c r="D205" s="259"/>
      <c r="E205" s="259"/>
      <c r="L205" s="205"/>
    </row>
    <row r="206" spans="2:12" x14ac:dyDescent="0.2">
      <c r="B206" s="260">
        <v>109</v>
      </c>
      <c r="C206" s="254" t="s">
        <v>356</v>
      </c>
      <c r="D206" s="259"/>
      <c r="E206" s="259"/>
      <c r="L206" s="205"/>
    </row>
    <row r="207" spans="2:12" x14ac:dyDescent="0.2">
      <c r="B207" s="260">
        <v>110</v>
      </c>
      <c r="C207" s="247" t="s">
        <v>355</v>
      </c>
      <c r="D207" s="259"/>
      <c r="E207" s="259"/>
      <c r="L207" s="205"/>
    </row>
    <row r="208" spans="2:12" x14ac:dyDescent="0.2">
      <c r="B208" s="260">
        <v>111</v>
      </c>
      <c r="C208" s="247" t="s">
        <v>354</v>
      </c>
      <c r="D208" s="259"/>
      <c r="E208" s="259"/>
      <c r="L208" s="205"/>
    </row>
    <row r="209" spans="2:12" x14ac:dyDescent="0.2">
      <c r="B209" s="260">
        <v>112</v>
      </c>
      <c r="C209" s="250" t="s">
        <v>339</v>
      </c>
      <c r="D209" s="259"/>
      <c r="E209" s="259"/>
      <c r="L209" s="205"/>
    </row>
    <row r="210" spans="2:12" x14ac:dyDescent="0.2">
      <c r="B210" s="260">
        <v>113</v>
      </c>
      <c r="C210" s="261" t="s">
        <v>365</v>
      </c>
      <c r="D210" s="259"/>
      <c r="E210" s="259"/>
      <c r="L210" s="205"/>
    </row>
    <row r="211" spans="2:12" x14ac:dyDescent="0.2">
      <c r="B211" s="260">
        <v>114</v>
      </c>
      <c r="C211" s="254" t="s">
        <v>341</v>
      </c>
      <c r="D211" s="259"/>
      <c r="E211" s="259"/>
      <c r="L211" s="205"/>
    </row>
    <row r="212" spans="2:12" x14ac:dyDescent="0.2">
      <c r="B212" s="260">
        <v>115</v>
      </c>
      <c r="C212" s="247" t="s">
        <v>340</v>
      </c>
      <c r="D212" s="259"/>
      <c r="E212" s="259"/>
      <c r="L212" s="205"/>
    </row>
    <row r="213" spans="2:12" x14ac:dyDescent="0.2">
      <c r="B213" s="260">
        <v>116</v>
      </c>
      <c r="C213" s="250" t="s">
        <v>339</v>
      </c>
      <c r="D213" s="259"/>
      <c r="E213" s="259"/>
      <c r="L213" s="205"/>
    </row>
    <row r="214" spans="2:12" x14ac:dyDescent="0.2">
      <c r="B214" s="260">
        <v>117</v>
      </c>
      <c r="C214" s="261" t="s">
        <v>365</v>
      </c>
      <c r="D214" s="259"/>
      <c r="E214" s="259"/>
      <c r="L214" s="205"/>
    </row>
    <row r="215" spans="2:12" x14ac:dyDescent="0.2">
      <c r="B215" s="260">
        <v>118</v>
      </c>
      <c r="C215" s="254" t="s">
        <v>341</v>
      </c>
      <c r="D215" s="259"/>
      <c r="E215" s="259"/>
      <c r="L215" s="205"/>
    </row>
    <row r="216" spans="2:12" x14ac:dyDescent="0.2">
      <c r="B216" s="260">
        <v>119</v>
      </c>
      <c r="C216" s="247" t="s">
        <v>340</v>
      </c>
      <c r="D216" s="259"/>
      <c r="E216" s="259"/>
      <c r="L216" s="205"/>
    </row>
    <row r="217" spans="2:12" x14ac:dyDescent="0.2">
      <c r="B217" s="260">
        <v>120</v>
      </c>
      <c r="C217" s="250" t="s">
        <v>339</v>
      </c>
      <c r="D217" s="259"/>
      <c r="E217" s="259"/>
      <c r="L217" s="205"/>
    </row>
    <row r="218" spans="2:12" x14ac:dyDescent="0.2">
      <c r="B218" s="260">
        <v>121</v>
      </c>
      <c r="C218" s="261" t="s">
        <v>365</v>
      </c>
      <c r="D218" s="259"/>
      <c r="E218" s="259"/>
      <c r="L218" s="205"/>
    </row>
    <row r="219" spans="2:12" x14ac:dyDescent="0.2">
      <c r="B219" s="260">
        <v>122</v>
      </c>
      <c r="C219" s="254" t="s">
        <v>353</v>
      </c>
      <c r="D219" s="259"/>
      <c r="E219" s="259"/>
      <c r="L219" s="205"/>
    </row>
    <row r="220" spans="2:12" x14ac:dyDescent="0.2">
      <c r="B220" s="260">
        <v>123</v>
      </c>
      <c r="C220" s="254" t="s">
        <v>352</v>
      </c>
      <c r="D220" s="259"/>
      <c r="E220" s="259"/>
      <c r="L220" s="205"/>
    </row>
    <row r="221" spans="2:12" x14ac:dyDescent="0.2">
      <c r="B221" s="260">
        <v>124</v>
      </c>
      <c r="C221" s="247" t="s">
        <v>351</v>
      </c>
      <c r="D221" s="259"/>
      <c r="E221" s="259"/>
      <c r="L221" s="205"/>
    </row>
    <row r="222" spans="2:12" x14ac:dyDescent="0.2">
      <c r="B222" s="260">
        <v>125</v>
      </c>
      <c r="C222" s="247" t="s">
        <v>350</v>
      </c>
      <c r="D222" s="259"/>
      <c r="E222" s="259"/>
      <c r="L222" s="205"/>
    </row>
    <row r="223" spans="2:12" x14ac:dyDescent="0.2">
      <c r="B223" s="260">
        <v>126</v>
      </c>
      <c r="C223" s="250" t="s">
        <v>339</v>
      </c>
      <c r="D223" s="259"/>
      <c r="E223" s="259"/>
      <c r="L223" s="205"/>
    </row>
    <row r="224" spans="2:12" x14ac:dyDescent="0.2">
      <c r="B224" s="260">
        <v>127</v>
      </c>
      <c r="C224" s="261" t="s">
        <v>365</v>
      </c>
      <c r="D224" s="259"/>
      <c r="E224" s="259"/>
      <c r="L224" s="205"/>
    </row>
    <row r="225" spans="2:12" x14ac:dyDescent="0.2">
      <c r="B225" s="260">
        <v>128</v>
      </c>
      <c r="C225" s="254" t="s">
        <v>349</v>
      </c>
      <c r="D225" s="259"/>
      <c r="E225" s="259"/>
      <c r="L225" s="205"/>
    </row>
    <row r="226" spans="2:12" x14ac:dyDescent="0.2">
      <c r="B226" s="260">
        <v>129</v>
      </c>
      <c r="C226" s="254" t="s">
        <v>348</v>
      </c>
      <c r="D226" s="259"/>
      <c r="E226" s="259"/>
      <c r="L226" s="205"/>
    </row>
    <row r="227" spans="2:12" x14ac:dyDescent="0.2">
      <c r="B227" s="260">
        <v>130</v>
      </c>
      <c r="C227" s="247" t="s">
        <v>347</v>
      </c>
      <c r="D227" s="259"/>
      <c r="E227" s="259"/>
      <c r="L227" s="205"/>
    </row>
    <row r="228" spans="2:12" x14ac:dyDescent="0.2">
      <c r="B228" s="260">
        <v>131</v>
      </c>
      <c r="C228" s="247" t="s">
        <v>346</v>
      </c>
      <c r="D228" s="259"/>
      <c r="E228" s="259"/>
      <c r="L228" s="205"/>
    </row>
    <row r="229" spans="2:12" x14ac:dyDescent="0.2">
      <c r="B229" s="260">
        <v>132</v>
      </c>
      <c r="C229" s="250" t="s">
        <v>339</v>
      </c>
      <c r="D229" s="259"/>
      <c r="E229" s="259"/>
      <c r="L229" s="205"/>
    </row>
    <row r="230" spans="2:12" x14ac:dyDescent="0.2">
      <c r="B230" s="260">
        <v>133</v>
      </c>
      <c r="C230" s="261" t="s">
        <v>343</v>
      </c>
      <c r="D230" s="259"/>
      <c r="E230" s="259"/>
      <c r="L230" s="205"/>
    </row>
    <row r="231" spans="2:12" x14ac:dyDescent="0.2">
      <c r="B231" s="260">
        <v>134</v>
      </c>
      <c r="C231" s="254" t="s">
        <v>341</v>
      </c>
      <c r="D231" s="259"/>
      <c r="E231" s="259"/>
      <c r="L231" s="205"/>
    </row>
    <row r="232" spans="2:12" x14ac:dyDescent="0.2">
      <c r="B232" s="260">
        <v>135</v>
      </c>
      <c r="C232" s="247" t="s">
        <v>340</v>
      </c>
      <c r="D232" s="259"/>
      <c r="E232" s="259"/>
      <c r="L232" s="205"/>
    </row>
    <row r="233" spans="2:12" x14ac:dyDescent="0.2">
      <c r="B233" s="260">
        <v>136</v>
      </c>
      <c r="C233" s="250" t="s">
        <v>339</v>
      </c>
      <c r="D233" s="259"/>
      <c r="E233" s="259"/>
      <c r="L233" s="205"/>
    </row>
    <row r="234" spans="2:12" x14ac:dyDescent="0.2">
      <c r="B234" s="260">
        <v>137</v>
      </c>
      <c r="C234" s="261" t="s">
        <v>343</v>
      </c>
      <c r="D234" s="259"/>
      <c r="E234" s="259"/>
      <c r="L234" s="205"/>
    </row>
    <row r="235" spans="2:12" x14ac:dyDescent="0.2">
      <c r="B235" s="260">
        <v>138</v>
      </c>
      <c r="C235" s="254" t="s">
        <v>341</v>
      </c>
      <c r="D235" s="259"/>
      <c r="E235" s="259"/>
      <c r="L235" s="205"/>
    </row>
    <row r="236" spans="2:12" x14ac:dyDescent="0.2">
      <c r="B236" s="260">
        <v>139</v>
      </c>
      <c r="C236" s="247" t="s">
        <v>340</v>
      </c>
      <c r="D236" s="259"/>
      <c r="E236" s="259"/>
      <c r="L236" s="205"/>
    </row>
    <row r="237" spans="2:12" x14ac:dyDescent="0.2">
      <c r="B237" s="260">
        <v>140</v>
      </c>
      <c r="C237" s="250" t="s">
        <v>339</v>
      </c>
      <c r="D237" s="259"/>
      <c r="E237" s="259"/>
      <c r="L237" s="205"/>
    </row>
    <row r="238" spans="2:12" x14ac:dyDescent="0.2">
      <c r="B238" s="260">
        <v>141</v>
      </c>
      <c r="C238" s="261" t="s">
        <v>343</v>
      </c>
      <c r="D238" s="259"/>
      <c r="E238" s="259"/>
      <c r="L238" s="205"/>
    </row>
    <row r="239" spans="2:12" x14ac:dyDescent="0.2">
      <c r="B239" s="260">
        <v>142</v>
      </c>
      <c r="C239" s="254" t="s">
        <v>341</v>
      </c>
      <c r="D239" s="259"/>
      <c r="E239" s="259"/>
      <c r="L239" s="205"/>
    </row>
    <row r="240" spans="2:12" x14ac:dyDescent="0.2">
      <c r="B240" s="260">
        <v>143</v>
      </c>
      <c r="C240" s="247" t="s">
        <v>340</v>
      </c>
      <c r="D240" s="259"/>
      <c r="E240" s="259"/>
      <c r="L240" s="205"/>
    </row>
    <row r="241" spans="2:13" x14ac:dyDescent="0.2">
      <c r="B241" s="260">
        <v>144</v>
      </c>
      <c r="C241" s="250" t="s">
        <v>339</v>
      </c>
      <c r="D241" s="259"/>
      <c r="E241" s="259"/>
      <c r="L241" s="205"/>
    </row>
    <row r="242" spans="2:13" x14ac:dyDescent="0.2">
      <c r="B242" s="260">
        <v>145</v>
      </c>
      <c r="C242" s="261" t="s">
        <v>343</v>
      </c>
      <c r="D242" s="259"/>
      <c r="E242" s="259"/>
      <c r="L242" s="205"/>
    </row>
    <row r="243" spans="2:13" x14ac:dyDescent="0.2">
      <c r="B243" s="260">
        <v>146</v>
      </c>
      <c r="C243" s="254" t="s">
        <v>341</v>
      </c>
      <c r="D243" s="259"/>
      <c r="E243" s="259"/>
      <c r="L243" s="205"/>
    </row>
    <row r="244" spans="2:13" x14ac:dyDescent="0.2">
      <c r="B244" s="260">
        <v>147</v>
      </c>
      <c r="C244" s="247" t="s">
        <v>340</v>
      </c>
      <c r="D244" s="259"/>
      <c r="E244" s="259"/>
      <c r="L244" s="205"/>
    </row>
    <row r="245" spans="2:13" x14ac:dyDescent="0.2">
      <c r="B245" s="260">
        <v>148</v>
      </c>
      <c r="C245" s="247" t="s">
        <v>345</v>
      </c>
      <c r="D245" s="259"/>
      <c r="E245" s="259"/>
      <c r="L245" s="205"/>
    </row>
    <row r="246" spans="2:13" x14ac:dyDescent="0.2">
      <c r="B246" s="260">
        <v>149</v>
      </c>
      <c r="C246" s="247" t="s">
        <v>344</v>
      </c>
      <c r="D246" s="259"/>
      <c r="E246" s="259"/>
      <c r="L246" s="205"/>
    </row>
    <row r="247" spans="2:13" x14ac:dyDescent="0.2">
      <c r="B247" s="260">
        <v>150</v>
      </c>
      <c r="C247" s="255" t="s">
        <v>295</v>
      </c>
      <c r="D247" s="259"/>
      <c r="E247" s="259"/>
      <c r="L247" s="205"/>
    </row>
    <row r="248" spans="2:13" x14ac:dyDescent="0.2">
      <c r="B248" s="260">
        <v>151</v>
      </c>
      <c r="C248" s="261" t="s">
        <v>343</v>
      </c>
      <c r="D248" s="259"/>
      <c r="E248" s="259"/>
      <c r="L248" s="205"/>
    </row>
    <row r="249" spans="2:13" x14ac:dyDescent="0.2">
      <c r="B249" s="260">
        <v>152</v>
      </c>
      <c r="C249" s="254" t="s">
        <v>341</v>
      </c>
      <c r="D249" s="259"/>
      <c r="E249" s="259"/>
      <c r="L249" s="205"/>
    </row>
    <row r="250" spans="2:13" x14ac:dyDescent="0.2">
      <c r="B250" s="260">
        <v>153</v>
      </c>
      <c r="C250" s="247" t="s">
        <v>340</v>
      </c>
      <c r="D250" s="259"/>
      <c r="E250" s="259"/>
      <c r="L250" s="205"/>
    </row>
    <row r="251" spans="2:13" x14ac:dyDescent="0.2">
      <c r="B251" s="260">
        <v>154</v>
      </c>
      <c r="C251" s="250" t="s">
        <v>339</v>
      </c>
      <c r="D251" s="259"/>
      <c r="E251" s="259"/>
      <c r="L251" s="205"/>
    </row>
    <row r="252" spans="2:13" x14ac:dyDescent="0.2">
      <c r="B252" s="262">
        <v>155</v>
      </c>
      <c r="C252" s="263" t="s">
        <v>295</v>
      </c>
      <c r="D252" s="264"/>
      <c r="E252" s="264"/>
      <c r="F252" s="186"/>
      <c r="G252" s="186"/>
      <c r="H252" s="186"/>
      <c r="I252" s="186"/>
      <c r="J252" s="186"/>
      <c r="K252" s="186"/>
      <c r="L252" s="216"/>
    </row>
    <row r="253" spans="2:13" x14ac:dyDescent="0.2">
      <c r="B253" s="265"/>
      <c r="C253" s="186"/>
      <c r="D253" s="186"/>
      <c r="E253" s="186"/>
      <c r="F253" s="186"/>
      <c r="G253" s="186"/>
      <c r="H253" s="186"/>
      <c r="I253" s="186"/>
      <c r="J253" s="186"/>
      <c r="K253" s="186"/>
      <c r="L253" s="186"/>
    </row>
    <row r="254" spans="2:13" ht="18" customHeight="1" x14ac:dyDescent="0.2">
      <c r="B254" s="266" t="s">
        <v>570</v>
      </c>
      <c r="C254" s="243"/>
      <c r="D254" s="243"/>
      <c r="E254" s="243"/>
      <c r="F254" s="243"/>
      <c r="G254" s="243"/>
      <c r="H254" s="243"/>
      <c r="I254" s="243"/>
      <c r="J254" s="243"/>
      <c r="K254" s="243"/>
      <c r="L254" s="243"/>
      <c r="M254" s="244"/>
    </row>
    <row r="255" spans="2:13" x14ac:dyDescent="0.2">
      <c r="B255" s="204"/>
      <c r="C255" s="190" t="s">
        <v>555</v>
      </c>
      <c r="M255" s="205"/>
    </row>
    <row r="256" spans="2:13" x14ac:dyDescent="0.2">
      <c r="B256" s="204"/>
      <c r="C256" s="190" t="s">
        <v>556</v>
      </c>
      <c r="D256" s="190" t="s">
        <v>531</v>
      </c>
      <c r="M256" s="205"/>
    </row>
    <row r="257" spans="2:13" x14ac:dyDescent="0.2">
      <c r="B257" s="204"/>
      <c r="C257" s="225"/>
      <c r="D257" s="190" t="s">
        <v>184</v>
      </c>
      <c r="M257" s="205"/>
    </row>
    <row r="258" spans="2:13" x14ac:dyDescent="0.2">
      <c r="B258" s="212"/>
      <c r="C258" s="186"/>
      <c r="D258" s="186"/>
      <c r="E258" s="186"/>
      <c r="F258" s="186"/>
      <c r="G258" s="186"/>
      <c r="H258" s="186"/>
      <c r="I258" s="186"/>
      <c r="M258" s="216"/>
    </row>
    <row r="259" spans="2:13" ht="18" customHeight="1" x14ac:dyDescent="0.2">
      <c r="B259" s="266" t="s">
        <v>571</v>
      </c>
      <c r="C259" s="243"/>
      <c r="D259" s="243"/>
      <c r="E259" s="243"/>
      <c r="F259" s="243"/>
      <c r="G259" s="243"/>
      <c r="H259" s="243"/>
      <c r="I259" s="243"/>
      <c r="J259" s="243"/>
      <c r="K259" s="243"/>
      <c r="L259" s="243"/>
      <c r="M259" s="216"/>
    </row>
    <row r="260" spans="2:13" x14ac:dyDescent="0.2">
      <c r="B260" s="204"/>
      <c r="C260" s="190" t="s">
        <v>557</v>
      </c>
      <c r="M260" s="205"/>
    </row>
    <row r="261" spans="2:13" x14ac:dyDescent="0.2">
      <c r="B261" s="204"/>
      <c r="C261" s="190" t="s">
        <v>558</v>
      </c>
      <c r="D261" s="190" t="s">
        <v>93</v>
      </c>
      <c r="M261" s="205"/>
    </row>
    <row r="262" spans="2:13" x14ac:dyDescent="0.2">
      <c r="B262" s="212"/>
      <c r="C262" s="186" t="s">
        <v>559</v>
      </c>
      <c r="D262" s="186"/>
      <c r="E262" s="186"/>
      <c r="F262" s="186"/>
      <c r="G262" s="186"/>
      <c r="H262" s="186"/>
      <c r="I262" s="186"/>
      <c r="J262" s="186"/>
      <c r="K262" s="186"/>
      <c r="L262" s="186"/>
      <c r="M262" s="216"/>
    </row>
    <row r="263" spans="2:13" ht="18" customHeight="1" x14ac:dyDescent="0.2">
      <c r="B263" s="193"/>
    </row>
    <row r="264" spans="2:13" ht="18" customHeight="1" x14ac:dyDescent="0.2">
      <c r="B264" s="193" t="s">
        <v>560</v>
      </c>
      <c r="C264" s="267"/>
    </row>
    <row r="265" spans="2:13" ht="18" customHeight="1" x14ac:dyDescent="0.2">
      <c r="B265" s="190" t="s">
        <v>561</v>
      </c>
    </row>
    <row r="267" spans="2:13" x14ac:dyDescent="0.2">
      <c r="B267" s="193" t="s">
        <v>562</v>
      </c>
    </row>
    <row r="268" spans="2:13" x14ac:dyDescent="0.2">
      <c r="B268" s="190" t="s">
        <v>563</v>
      </c>
    </row>
    <row r="270" spans="2:13" ht="18" customHeight="1" x14ac:dyDescent="0.2">
      <c r="B270" s="227" t="s">
        <v>564</v>
      </c>
    </row>
    <row r="271" spans="2:13" ht="18" customHeight="1" x14ac:dyDescent="0.2">
      <c r="B271" s="227" t="s">
        <v>565</v>
      </c>
    </row>
    <row r="272" spans="2:13" ht="18" customHeight="1" x14ac:dyDescent="0.2">
      <c r="B272" s="190" t="s">
        <v>566</v>
      </c>
    </row>
    <row r="273" spans="2:20" ht="18" customHeight="1" x14ac:dyDescent="0.2">
      <c r="B273" s="227" t="s">
        <v>567</v>
      </c>
    </row>
    <row r="274" spans="2:20" ht="18" customHeight="1" x14ac:dyDescent="0.2">
      <c r="B274" s="248"/>
      <c r="C274" s="248"/>
      <c r="D274" s="248"/>
      <c r="E274" s="248"/>
      <c r="F274" s="248"/>
      <c r="G274" s="248"/>
      <c r="H274" s="248"/>
      <c r="I274" s="248"/>
      <c r="J274" s="248"/>
      <c r="K274" s="268"/>
      <c r="L274" s="248"/>
      <c r="M274" s="248"/>
      <c r="N274" s="248"/>
      <c r="O274" s="248"/>
      <c r="P274" s="248"/>
      <c r="Q274" s="248"/>
      <c r="R274" s="248"/>
      <c r="S274" s="248"/>
      <c r="T274" s="248"/>
    </row>
    <row r="275" spans="2:20" ht="18" customHeight="1" x14ac:dyDescent="0.2">
      <c r="B275" s="269" t="s">
        <v>568</v>
      </c>
      <c r="C275" s="270"/>
      <c r="D275" s="197"/>
      <c r="E275" s="270"/>
    </row>
    <row r="276" spans="2:20" x14ac:dyDescent="0.2">
      <c r="B276" s="271"/>
      <c r="C276" s="202" t="s">
        <v>102</v>
      </c>
      <c r="D276" s="202"/>
      <c r="E276" s="201"/>
    </row>
    <row r="277" spans="2:20" x14ac:dyDescent="0.2">
      <c r="B277" s="200"/>
      <c r="C277" s="202" t="s">
        <v>103</v>
      </c>
      <c r="D277" s="202"/>
      <c r="E277" s="201"/>
    </row>
    <row r="278" spans="2:20" x14ac:dyDescent="0.2">
      <c r="B278" s="200"/>
      <c r="C278" s="202" t="s">
        <v>185</v>
      </c>
      <c r="D278" s="202"/>
      <c r="E278" s="201"/>
    </row>
    <row r="279" spans="2:20" x14ac:dyDescent="0.2">
      <c r="B279" s="200"/>
      <c r="C279" s="202" t="s">
        <v>186</v>
      </c>
      <c r="D279" s="202"/>
      <c r="E279" s="201"/>
    </row>
    <row r="280" spans="2:20" x14ac:dyDescent="0.2">
      <c r="B280" s="200"/>
      <c r="C280" s="272" t="s">
        <v>187</v>
      </c>
      <c r="D280" s="202"/>
      <c r="E280" s="201"/>
    </row>
    <row r="281" spans="2:20" x14ac:dyDescent="0.2">
      <c r="B281" s="213"/>
      <c r="C281" s="273" t="s">
        <v>188</v>
      </c>
      <c r="D281" s="274"/>
      <c r="E281" s="214"/>
    </row>
    <row r="283" spans="2:20" x14ac:dyDescent="0.2">
      <c r="B283" s="193" t="s">
        <v>569</v>
      </c>
    </row>
  </sheetData>
  <mergeCells count="5">
    <mergeCell ref="C4:D4"/>
    <mergeCell ref="K4:L4"/>
    <mergeCell ref="B66:C66"/>
    <mergeCell ref="H84:I84"/>
    <mergeCell ref="K1:L1"/>
  </mergeCells>
  <phoneticPr fontId="26"/>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8109-AF36-4A18-A824-74CEA1A62CF8}">
  <sheetPr codeName="Sheet2"/>
  <dimension ref="A1:K562"/>
  <sheetViews>
    <sheetView workbookViewId="0"/>
  </sheetViews>
  <sheetFormatPr defaultRowHeight="13" x14ac:dyDescent="0.2"/>
  <cols>
    <col min="1" max="1" width="37.36328125" style="190" customWidth="1"/>
    <col min="2" max="2" width="9.6328125" style="190" customWidth="1"/>
    <col min="3" max="3" width="10.453125" style="190" customWidth="1"/>
    <col min="4" max="4" width="22.08984375" style="190" customWidth="1"/>
    <col min="5" max="5" width="10.453125" style="235" customWidth="1"/>
    <col min="6" max="6" width="11.36328125" style="235" bestFit="1" customWidth="1"/>
    <col min="7" max="7" width="14.08984375" style="190" bestFit="1" customWidth="1"/>
    <col min="8" max="8" width="7.26953125" style="225" customWidth="1"/>
    <col min="9" max="9" width="7.26953125" style="190" customWidth="1"/>
    <col min="10" max="16384" width="8.7265625" style="190"/>
  </cols>
  <sheetData>
    <row r="1" spans="1:11" x14ac:dyDescent="0.2">
      <c r="A1" s="397" t="str">
        <f>B1&amp;C1&amp;D1&amp;E1&amp;F1</f>
        <v>No20No21No22No23No24</v>
      </c>
      <c r="B1" s="278" t="s">
        <v>111</v>
      </c>
      <c r="C1" s="278" t="s">
        <v>112</v>
      </c>
      <c r="D1" s="278" t="s">
        <v>113</v>
      </c>
      <c r="E1" s="278" t="s">
        <v>114</v>
      </c>
      <c r="F1" s="278" t="s">
        <v>115</v>
      </c>
      <c r="G1" s="278" t="s">
        <v>116</v>
      </c>
      <c r="H1" s="278" t="s">
        <v>155</v>
      </c>
      <c r="I1" s="636" t="s">
        <v>156</v>
      </c>
      <c r="J1" s="636"/>
      <c r="K1" s="636"/>
    </row>
    <row r="2" spans="1:11" ht="26" x14ac:dyDescent="0.2">
      <c r="A2" s="397" t="s">
        <v>542</v>
      </c>
      <c r="B2" s="278" t="s">
        <v>94</v>
      </c>
      <c r="C2" s="278" t="s">
        <v>105</v>
      </c>
      <c r="D2" s="278" t="s">
        <v>151</v>
      </c>
      <c r="E2" s="278" t="s">
        <v>152</v>
      </c>
      <c r="F2" s="278" t="s">
        <v>153</v>
      </c>
      <c r="G2" s="278" t="s">
        <v>300</v>
      </c>
      <c r="H2" s="279" t="s">
        <v>117</v>
      </c>
      <c r="I2" s="278" t="s">
        <v>118</v>
      </c>
      <c r="J2" s="278" t="s">
        <v>160</v>
      </c>
      <c r="K2" s="280" t="s">
        <v>161</v>
      </c>
    </row>
    <row r="3" spans="1:11" x14ac:dyDescent="0.2">
      <c r="A3" s="398" t="str">
        <f>B3&amp;C3&amp;D3&amp;E3&amp;F3</f>
        <v>1三層ダブルLowE（日射取得型）G6×2</v>
      </c>
      <c r="B3" s="275">
        <v>1</v>
      </c>
      <c r="C3" s="275" t="s">
        <v>106</v>
      </c>
      <c r="D3" s="275" t="s">
        <v>136</v>
      </c>
      <c r="E3" s="275" t="s">
        <v>137</v>
      </c>
      <c r="F3" s="275" t="s">
        <v>149</v>
      </c>
      <c r="G3" s="275">
        <v>7</v>
      </c>
      <c r="H3" s="281">
        <v>2.15</v>
      </c>
      <c r="I3" s="282">
        <v>0.39</v>
      </c>
      <c r="J3" s="282">
        <v>0.24</v>
      </c>
      <c r="K3" s="282">
        <v>0.09</v>
      </c>
    </row>
    <row r="4" spans="1:11" ht="13.5" customHeight="1" x14ac:dyDescent="0.2">
      <c r="A4" s="398" t="str">
        <f t="shared" ref="A4:A67" si="0">B4&amp;C4&amp;D4&amp;E4&amp;F4</f>
        <v>1三層ダブルLowE（日射遮蔽型）G6×2</v>
      </c>
      <c r="B4" s="275">
        <v>1</v>
      </c>
      <c r="C4" s="275" t="s">
        <v>106</v>
      </c>
      <c r="D4" s="275" t="s">
        <v>104</v>
      </c>
      <c r="E4" s="275" t="s">
        <v>137</v>
      </c>
      <c r="F4" s="275" t="s">
        <v>149</v>
      </c>
      <c r="G4" s="275">
        <v>8</v>
      </c>
      <c r="H4" s="281">
        <v>2.15</v>
      </c>
      <c r="I4" s="282">
        <v>0.24</v>
      </c>
      <c r="J4" s="282">
        <v>0.16</v>
      </c>
      <c r="K4" s="282">
        <v>0.06</v>
      </c>
    </row>
    <row r="5" spans="1:11" ht="13.5" customHeight="1" x14ac:dyDescent="0.2">
      <c r="A5" s="398" t="str">
        <f t="shared" si="0"/>
        <v>1三層ダブルLowE（日射取得型）G7×2</v>
      </c>
      <c r="B5" s="275">
        <v>1</v>
      </c>
      <c r="C5" s="275" t="s">
        <v>106</v>
      </c>
      <c r="D5" s="275" t="s">
        <v>136</v>
      </c>
      <c r="E5" s="275" t="s">
        <v>137</v>
      </c>
      <c r="F5" s="275" t="s">
        <v>148</v>
      </c>
      <c r="G5" s="275">
        <v>5</v>
      </c>
      <c r="H5" s="281">
        <v>1.9</v>
      </c>
      <c r="I5" s="282">
        <v>0.39</v>
      </c>
      <c r="J5" s="282">
        <v>0.24</v>
      </c>
      <c r="K5" s="282">
        <v>0.09</v>
      </c>
    </row>
    <row r="6" spans="1:11" ht="13.5" customHeight="1" x14ac:dyDescent="0.2">
      <c r="A6" s="398" t="str">
        <f t="shared" si="0"/>
        <v>1三層ダブルLowE（日射遮蔽型）G7×2</v>
      </c>
      <c r="B6" s="275">
        <v>1</v>
      </c>
      <c r="C6" s="275" t="s">
        <v>106</v>
      </c>
      <c r="D6" s="275" t="s">
        <v>104</v>
      </c>
      <c r="E6" s="275" t="s">
        <v>137</v>
      </c>
      <c r="F6" s="275" t="s">
        <v>148</v>
      </c>
      <c r="G6" s="275">
        <v>6</v>
      </c>
      <c r="H6" s="281">
        <v>1.9</v>
      </c>
      <c r="I6" s="282">
        <v>0.24</v>
      </c>
      <c r="J6" s="282">
        <v>0.16</v>
      </c>
      <c r="K6" s="282">
        <v>0.06</v>
      </c>
    </row>
    <row r="7" spans="1:11" x14ac:dyDescent="0.2">
      <c r="A7" s="398" t="str">
        <f t="shared" si="0"/>
        <v>1三層ダブルLowE（日射取得型）G8×2</v>
      </c>
      <c r="B7" s="275">
        <v>1</v>
      </c>
      <c r="C7" s="275" t="s">
        <v>106</v>
      </c>
      <c r="D7" s="275" t="s">
        <v>136</v>
      </c>
      <c r="E7" s="275" t="s">
        <v>137</v>
      </c>
      <c r="F7" s="275" t="s">
        <v>147</v>
      </c>
      <c r="G7" s="275">
        <v>5</v>
      </c>
      <c r="H7" s="281">
        <v>1.9</v>
      </c>
      <c r="I7" s="282">
        <v>0.39</v>
      </c>
      <c r="J7" s="282">
        <v>0.24</v>
      </c>
      <c r="K7" s="282">
        <v>0.09</v>
      </c>
    </row>
    <row r="8" spans="1:11" x14ac:dyDescent="0.2">
      <c r="A8" s="398" t="str">
        <f t="shared" si="0"/>
        <v>1三層ダブルLowE（日射遮蔽型）G8×2</v>
      </c>
      <c r="B8" s="275">
        <v>1</v>
      </c>
      <c r="C8" s="275" t="s">
        <v>106</v>
      </c>
      <c r="D8" s="275" t="s">
        <v>104</v>
      </c>
      <c r="E8" s="275" t="s">
        <v>137</v>
      </c>
      <c r="F8" s="275" t="s">
        <v>147</v>
      </c>
      <c r="G8" s="275">
        <v>6</v>
      </c>
      <c r="H8" s="281">
        <v>1.9</v>
      </c>
      <c r="I8" s="282">
        <v>0.24</v>
      </c>
      <c r="J8" s="282">
        <v>0.16</v>
      </c>
      <c r="K8" s="282">
        <v>0.06</v>
      </c>
    </row>
    <row r="9" spans="1:11" x14ac:dyDescent="0.2">
      <c r="A9" s="398" t="str">
        <f t="shared" si="0"/>
        <v>1三層ダブルLowE（日射取得型）G9×2</v>
      </c>
      <c r="B9" s="275">
        <v>1</v>
      </c>
      <c r="C9" s="275" t="s">
        <v>106</v>
      </c>
      <c r="D9" s="275" t="s">
        <v>136</v>
      </c>
      <c r="E9" s="275" t="s">
        <v>137</v>
      </c>
      <c r="F9" s="275" t="s">
        <v>146</v>
      </c>
      <c r="G9" s="275">
        <v>5</v>
      </c>
      <c r="H9" s="281">
        <v>1.9</v>
      </c>
      <c r="I9" s="282">
        <v>0.39</v>
      </c>
      <c r="J9" s="282">
        <v>0.24</v>
      </c>
      <c r="K9" s="282">
        <v>0.09</v>
      </c>
    </row>
    <row r="10" spans="1:11" x14ac:dyDescent="0.2">
      <c r="A10" s="398" t="str">
        <f t="shared" si="0"/>
        <v>1三層ダブルLowE（日射遮蔽型）G9×2</v>
      </c>
      <c r="B10" s="275">
        <v>1</v>
      </c>
      <c r="C10" s="275" t="s">
        <v>106</v>
      </c>
      <c r="D10" s="275" t="s">
        <v>104</v>
      </c>
      <c r="E10" s="275" t="s">
        <v>137</v>
      </c>
      <c r="F10" s="275" t="s">
        <v>146</v>
      </c>
      <c r="G10" s="275">
        <v>6</v>
      </c>
      <c r="H10" s="281">
        <v>1.9</v>
      </c>
      <c r="I10" s="282">
        <v>0.24</v>
      </c>
      <c r="J10" s="282">
        <v>0.16</v>
      </c>
      <c r="K10" s="282">
        <v>0.06</v>
      </c>
    </row>
    <row r="11" spans="1:11" x14ac:dyDescent="0.2">
      <c r="A11" s="398" t="str">
        <f t="shared" si="0"/>
        <v>1三層ダブルLowE（日射取得型）G10×2</v>
      </c>
      <c r="B11" s="275">
        <v>1</v>
      </c>
      <c r="C11" s="275" t="s">
        <v>106</v>
      </c>
      <c r="D11" s="275" t="s">
        <v>136</v>
      </c>
      <c r="E11" s="275" t="s">
        <v>137</v>
      </c>
      <c r="F11" s="275" t="s">
        <v>145</v>
      </c>
      <c r="G11" s="275">
        <v>3</v>
      </c>
      <c r="H11" s="281">
        <v>1.7</v>
      </c>
      <c r="I11" s="282">
        <v>0.39</v>
      </c>
      <c r="J11" s="282">
        <v>0.24</v>
      </c>
      <c r="K11" s="282">
        <v>0.09</v>
      </c>
    </row>
    <row r="12" spans="1:11" x14ac:dyDescent="0.2">
      <c r="A12" s="398" t="str">
        <f t="shared" si="0"/>
        <v>1三層ダブルLowE（日射遮蔽型）G10×2</v>
      </c>
      <c r="B12" s="275">
        <v>1</v>
      </c>
      <c r="C12" s="275" t="s">
        <v>106</v>
      </c>
      <c r="D12" s="275" t="s">
        <v>104</v>
      </c>
      <c r="E12" s="275" t="s">
        <v>137</v>
      </c>
      <c r="F12" s="275" t="s">
        <v>145</v>
      </c>
      <c r="G12" s="275">
        <v>4</v>
      </c>
      <c r="H12" s="281">
        <v>1.7</v>
      </c>
      <c r="I12" s="282">
        <v>0.24</v>
      </c>
      <c r="J12" s="282">
        <v>0.16</v>
      </c>
      <c r="K12" s="282">
        <v>0.06</v>
      </c>
    </row>
    <row r="13" spans="1:11" x14ac:dyDescent="0.2">
      <c r="A13" s="398" t="str">
        <f t="shared" si="0"/>
        <v>1三層ダブルLowE（日射取得型）G11×2</v>
      </c>
      <c r="B13" s="275">
        <v>1</v>
      </c>
      <c r="C13" s="275" t="s">
        <v>106</v>
      </c>
      <c r="D13" s="275" t="s">
        <v>136</v>
      </c>
      <c r="E13" s="275" t="s">
        <v>137</v>
      </c>
      <c r="F13" s="275" t="s">
        <v>144</v>
      </c>
      <c r="G13" s="275">
        <v>3</v>
      </c>
      <c r="H13" s="281">
        <v>1.7</v>
      </c>
      <c r="I13" s="282">
        <v>0.39</v>
      </c>
      <c r="J13" s="282">
        <v>0.24</v>
      </c>
      <c r="K13" s="282">
        <v>0.09</v>
      </c>
    </row>
    <row r="14" spans="1:11" x14ac:dyDescent="0.2">
      <c r="A14" s="398" t="str">
        <f t="shared" si="0"/>
        <v>1三層ダブルLowE（日射遮蔽型）G11×2</v>
      </c>
      <c r="B14" s="275">
        <v>1</v>
      </c>
      <c r="C14" s="275" t="s">
        <v>106</v>
      </c>
      <c r="D14" s="275" t="s">
        <v>104</v>
      </c>
      <c r="E14" s="275" t="s">
        <v>137</v>
      </c>
      <c r="F14" s="275" t="s">
        <v>144</v>
      </c>
      <c r="G14" s="275">
        <v>4</v>
      </c>
      <c r="H14" s="281">
        <v>1.7</v>
      </c>
      <c r="I14" s="282">
        <v>0.24</v>
      </c>
      <c r="J14" s="282">
        <v>0.16</v>
      </c>
      <c r="K14" s="282">
        <v>0.06</v>
      </c>
    </row>
    <row r="15" spans="1:11" x14ac:dyDescent="0.2">
      <c r="A15" s="398" t="str">
        <f t="shared" si="0"/>
        <v>1三層ダブルLowE（日射取得型）G12×2</v>
      </c>
      <c r="B15" s="275">
        <v>1</v>
      </c>
      <c r="C15" s="275" t="s">
        <v>106</v>
      </c>
      <c r="D15" s="275" t="s">
        <v>136</v>
      </c>
      <c r="E15" s="275" t="s">
        <v>137</v>
      </c>
      <c r="F15" s="275" t="s">
        <v>143</v>
      </c>
      <c r="G15" s="275">
        <v>3</v>
      </c>
      <c r="H15" s="281">
        <v>1.7</v>
      </c>
      <c r="I15" s="282">
        <v>0.39</v>
      </c>
      <c r="J15" s="282">
        <v>0.24</v>
      </c>
      <c r="K15" s="282">
        <v>0.09</v>
      </c>
    </row>
    <row r="16" spans="1:11" x14ac:dyDescent="0.2">
      <c r="A16" s="398" t="str">
        <f t="shared" si="0"/>
        <v>1三層ダブルLowE（日射遮蔽型）G12×2</v>
      </c>
      <c r="B16" s="275">
        <v>1</v>
      </c>
      <c r="C16" s="275" t="s">
        <v>106</v>
      </c>
      <c r="D16" s="275" t="s">
        <v>104</v>
      </c>
      <c r="E16" s="275" t="s">
        <v>137</v>
      </c>
      <c r="F16" s="275" t="s">
        <v>143</v>
      </c>
      <c r="G16" s="275">
        <v>4</v>
      </c>
      <c r="H16" s="281">
        <v>1.7</v>
      </c>
      <c r="I16" s="282">
        <v>0.24</v>
      </c>
      <c r="J16" s="282">
        <v>0.16</v>
      </c>
      <c r="K16" s="282">
        <v>0.06</v>
      </c>
    </row>
    <row r="17" spans="1:11" x14ac:dyDescent="0.2">
      <c r="A17" s="398" t="str">
        <f t="shared" si="0"/>
        <v>1三層ダブルLowE（日射取得型）G13×2</v>
      </c>
      <c r="B17" s="275">
        <v>1</v>
      </c>
      <c r="C17" s="275" t="s">
        <v>106</v>
      </c>
      <c r="D17" s="275" t="s">
        <v>136</v>
      </c>
      <c r="E17" s="275" t="s">
        <v>137</v>
      </c>
      <c r="F17" s="275" t="s">
        <v>142</v>
      </c>
      <c r="G17" s="275">
        <v>1</v>
      </c>
      <c r="H17" s="281">
        <v>1.6</v>
      </c>
      <c r="I17" s="282">
        <v>0.39</v>
      </c>
      <c r="J17" s="282">
        <v>0.24</v>
      </c>
      <c r="K17" s="282">
        <v>0.09</v>
      </c>
    </row>
    <row r="18" spans="1:11" x14ac:dyDescent="0.2">
      <c r="A18" s="398" t="str">
        <f t="shared" si="0"/>
        <v>1三層ダブルLowE（日射遮蔽型）G13×2</v>
      </c>
      <c r="B18" s="275">
        <v>1</v>
      </c>
      <c r="C18" s="275" t="s">
        <v>106</v>
      </c>
      <c r="D18" s="275" t="s">
        <v>104</v>
      </c>
      <c r="E18" s="275" t="s">
        <v>137</v>
      </c>
      <c r="F18" s="275" t="s">
        <v>142</v>
      </c>
      <c r="G18" s="275">
        <v>2</v>
      </c>
      <c r="H18" s="281">
        <v>1.6</v>
      </c>
      <c r="I18" s="282">
        <v>0.24</v>
      </c>
      <c r="J18" s="282">
        <v>0.16</v>
      </c>
      <c r="K18" s="282">
        <v>0.06</v>
      </c>
    </row>
    <row r="19" spans="1:11" x14ac:dyDescent="0.2">
      <c r="A19" s="398" t="str">
        <f t="shared" si="0"/>
        <v>1三層ダブルLowE（日射取得型）G14×2</v>
      </c>
      <c r="B19" s="275">
        <v>1</v>
      </c>
      <c r="C19" s="275" t="s">
        <v>106</v>
      </c>
      <c r="D19" s="275" t="s">
        <v>136</v>
      </c>
      <c r="E19" s="275" t="s">
        <v>137</v>
      </c>
      <c r="F19" s="275" t="s">
        <v>141</v>
      </c>
      <c r="G19" s="275">
        <v>1</v>
      </c>
      <c r="H19" s="281">
        <v>1.6</v>
      </c>
      <c r="I19" s="282">
        <v>0.39</v>
      </c>
      <c r="J19" s="282">
        <v>0.24</v>
      </c>
      <c r="K19" s="282">
        <v>0.09</v>
      </c>
    </row>
    <row r="20" spans="1:11" x14ac:dyDescent="0.2">
      <c r="A20" s="398" t="str">
        <f t="shared" si="0"/>
        <v>1三層ダブルLowE（日射遮蔽型）G14×2</v>
      </c>
      <c r="B20" s="275">
        <v>1</v>
      </c>
      <c r="C20" s="275" t="s">
        <v>106</v>
      </c>
      <c r="D20" s="275" t="s">
        <v>104</v>
      </c>
      <c r="E20" s="275" t="s">
        <v>137</v>
      </c>
      <c r="F20" s="275" t="s">
        <v>141</v>
      </c>
      <c r="G20" s="275">
        <v>2</v>
      </c>
      <c r="H20" s="281">
        <v>1.6</v>
      </c>
      <c r="I20" s="282">
        <v>0.24</v>
      </c>
      <c r="J20" s="282">
        <v>0.16</v>
      </c>
      <c r="K20" s="282">
        <v>0.06</v>
      </c>
    </row>
    <row r="21" spans="1:11" x14ac:dyDescent="0.2">
      <c r="A21" s="398" t="str">
        <f t="shared" si="0"/>
        <v>1三層ダブルLowE（日射取得型）G15×2</v>
      </c>
      <c r="B21" s="275">
        <v>1</v>
      </c>
      <c r="C21" s="275" t="s">
        <v>106</v>
      </c>
      <c r="D21" s="275" t="s">
        <v>136</v>
      </c>
      <c r="E21" s="275" t="s">
        <v>137</v>
      </c>
      <c r="F21" s="275" t="s">
        <v>140</v>
      </c>
      <c r="G21" s="275">
        <v>1</v>
      </c>
      <c r="H21" s="281">
        <v>1.6</v>
      </c>
      <c r="I21" s="282">
        <v>0.39</v>
      </c>
      <c r="J21" s="282">
        <v>0.24</v>
      </c>
      <c r="K21" s="282">
        <v>0.09</v>
      </c>
    </row>
    <row r="22" spans="1:11" x14ac:dyDescent="0.2">
      <c r="A22" s="398" t="str">
        <f t="shared" si="0"/>
        <v>1三層ダブルLowE（日射遮蔽型）G15×2</v>
      </c>
      <c r="B22" s="275">
        <v>1</v>
      </c>
      <c r="C22" s="275" t="s">
        <v>106</v>
      </c>
      <c r="D22" s="275" t="s">
        <v>104</v>
      </c>
      <c r="E22" s="275" t="s">
        <v>137</v>
      </c>
      <c r="F22" s="275" t="s">
        <v>140</v>
      </c>
      <c r="G22" s="275">
        <v>2</v>
      </c>
      <c r="H22" s="281">
        <v>1.6</v>
      </c>
      <c r="I22" s="282">
        <v>0.24</v>
      </c>
      <c r="J22" s="282">
        <v>0.16</v>
      </c>
      <c r="K22" s="282">
        <v>0.06</v>
      </c>
    </row>
    <row r="23" spans="1:11" x14ac:dyDescent="0.2">
      <c r="A23" s="398" t="str">
        <f t="shared" si="0"/>
        <v>1三層ダブルLowE（日射取得型）G16×2</v>
      </c>
      <c r="B23" s="275">
        <v>1</v>
      </c>
      <c r="C23" s="275" t="s">
        <v>106</v>
      </c>
      <c r="D23" s="275" t="s">
        <v>136</v>
      </c>
      <c r="E23" s="275" t="s">
        <v>137</v>
      </c>
      <c r="F23" s="275" t="s">
        <v>138</v>
      </c>
      <c r="G23" s="275">
        <v>1</v>
      </c>
      <c r="H23" s="281">
        <v>1.6</v>
      </c>
      <c r="I23" s="282">
        <v>0.39</v>
      </c>
      <c r="J23" s="282">
        <v>0.24</v>
      </c>
      <c r="K23" s="282">
        <v>0.09</v>
      </c>
    </row>
    <row r="24" spans="1:11" x14ac:dyDescent="0.2">
      <c r="A24" s="398" t="str">
        <f t="shared" si="0"/>
        <v>1三層ダブルLowE（日射遮蔽型）G16×2</v>
      </c>
      <c r="B24" s="275">
        <v>1</v>
      </c>
      <c r="C24" s="275" t="s">
        <v>106</v>
      </c>
      <c r="D24" s="275" t="s">
        <v>104</v>
      </c>
      <c r="E24" s="275" t="s">
        <v>137</v>
      </c>
      <c r="F24" s="275" t="s">
        <v>138</v>
      </c>
      <c r="G24" s="275">
        <v>2</v>
      </c>
      <c r="H24" s="281">
        <v>1.6</v>
      </c>
      <c r="I24" s="282">
        <v>0.24</v>
      </c>
      <c r="J24" s="282">
        <v>0.16</v>
      </c>
      <c r="K24" s="282">
        <v>0.06</v>
      </c>
    </row>
    <row r="25" spans="1:11" x14ac:dyDescent="0.2">
      <c r="A25" s="398" t="str">
        <f t="shared" si="0"/>
        <v>1三層ダブルLowE（日射取得型）A6×2</v>
      </c>
      <c r="B25" s="275">
        <v>1</v>
      </c>
      <c r="C25" s="275" t="s">
        <v>106</v>
      </c>
      <c r="D25" s="275" t="s">
        <v>136</v>
      </c>
      <c r="E25" s="275" t="s">
        <v>139</v>
      </c>
      <c r="F25" s="275" t="s">
        <v>149</v>
      </c>
      <c r="G25" s="275">
        <v>15</v>
      </c>
      <c r="H25" s="281">
        <v>2.33</v>
      </c>
      <c r="I25" s="282">
        <v>0.39</v>
      </c>
      <c r="J25" s="282">
        <v>0.24</v>
      </c>
      <c r="K25" s="282">
        <v>0.09</v>
      </c>
    </row>
    <row r="26" spans="1:11" x14ac:dyDescent="0.2">
      <c r="A26" s="398" t="str">
        <f t="shared" si="0"/>
        <v>1三層ダブルLowE（日射遮蔽型）A6×2</v>
      </c>
      <c r="B26" s="275">
        <v>1</v>
      </c>
      <c r="C26" s="275" t="s">
        <v>106</v>
      </c>
      <c r="D26" s="275" t="s">
        <v>104</v>
      </c>
      <c r="E26" s="275" t="s">
        <v>139</v>
      </c>
      <c r="F26" s="275" t="s">
        <v>149</v>
      </c>
      <c r="G26" s="275">
        <v>16</v>
      </c>
      <c r="H26" s="281">
        <v>2.33</v>
      </c>
      <c r="I26" s="282">
        <v>0.24</v>
      </c>
      <c r="J26" s="282">
        <v>0.16</v>
      </c>
      <c r="K26" s="282">
        <v>0.06</v>
      </c>
    </row>
    <row r="27" spans="1:11" x14ac:dyDescent="0.2">
      <c r="A27" s="398" t="str">
        <f t="shared" si="0"/>
        <v>1三層ダブルLowE（日射取得型）A7×2</v>
      </c>
      <c r="B27" s="275">
        <v>1</v>
      </c>
      <c r="C27" s="275" t="s">
        <v>106</v>
      </c>
      <c r="D27" s="275" t="s">
        <v>136</v>
      </c>
      <c r="E27" s="275" t="s">
        <v>139</v>
      </c>
      <c r="F27" s="275" t="s">
        <v>148</v>
      </c>
      <c r="G27" s="275">
        <v>13</v>
      </c>
      <c r="H27" s="281">
        <v>2.15</v>
      </c>
      <c r="I27" s="282">
        <v>0.39</v>
      </c>
      <c r="J27" s="282">
        <v>0.24</v>
      </c>
      <c r="K27" s="282">
        <v>0.09</v>
      </c>
    </row>
    <row r="28" spans="1:11" x14ac:dyDescent="0.2">
      <c r="A28" s="398" t="str">
        <f t="shared" si="0"/>
        <v>1三層ダブルLowE（日射遮蔽型）A7×2</v>
      </c>
      <c r="B28" s="275">
        <v>1</v>
      </c>
      <c r="C28" s="275" t="s">
        <v>106</v>
      </c>
      <c r="D28" s="275" t="s">
        <v>104</v>
      </c>
      <c r="E28" s="275" t="s">
        <v>139</v>
      </c>
      <c r="F28" s="275" t="s">
        <v>148</v>
      </c>
      <c r="G28" s="275">
        <v>14</v>
      </c>
      <c r="H28" s="281">
        <v>2.15</v>
      </c>
      <c r="I28" s="282">
        <v>0.24</v>
      </c>
      <c r="J28" s="282">
        <v>0.16</v>
      </c>
      <c r="K28" s="282">
        <v>0.06</v>
      </c>
    </row>
    <row r="29" spans="1:11" x14ac:dyDescent="0.2">
      <c r="A29" s="398" t="str">
        <f t="shared" si="0"/>
        <v>1三層ダブルLowE（日射取得型）A8×2</v>
      </c>
      <c r="B29" s="275">
        <v>1</v>
      </c>
      <c r="C29" s="275" t="s">
        <v>106</v>
      </c>
      <c r="D29" s="275" t="s">
        <v>136</v>
      </c>
      <c r="E29" s="275" t="s">
        <v>139</v>
      </c>
      <c r="F29" s="275" t="s">
        <v>147</v>
      </c>
      <c r="G29" s="275">
        <v>13</v>
      </c>
      <c r="H29" s="281">
        <v>2.15</v>
      </c>
      <c r="I29" s="282">
        <v>0.39</v>
      </c>
      <c r="J29" s="282">
        <v>0.24</v>
      </c>
      <c r="K29" s="282">
        <v>0.09</v>
      </c>
    </row>
    <row r="30" spans="1:11" x14ac:dyDescent="0.2">
      <c r="A30" s="398" t="str">
        <f t="shared" si="0"/>
        <v>1三層ダブルLowE（日射遮蔽型）A8×2</v>
      </c>
      <c r="B30" s="275">
        <v>1</v>
      </c>
      <c r="C30" s="275" t="s">
        <v>106</v>
      </c>
      <c r="D30" s="275" t="s">
        <v>104</v>
      </c>
      <c r="E30" s="275" t="s">
        <v>139</v>
      </c>
      <c r="F30" s="275" t="s">
        <v>147</v>
      </c>
      <c r="G30" s="275">
        <v>14</v>
      </c>
      <c r="H30" s="281">
        <v>2.15</v>
      </c>
      <c r="I30" s="282">
        <v>0.24</v>
      </c>
      <c r="J30" s="282">
        <v>0.16</v>
      </c>
      <c r="K30" s="282">
        <v>0.06</v>
      </c>
    </row>
    <row r="31" spans="1:11" x14ac:dyDescent="0.2">
      <c r="A31" s="398" t="str">
        <f t="shared" si="0"/>
        <v>1三層ダブルLowE（日射取得型）A9×2</v>
      </c>
      <c r="B31" s="275">
        <v>1</v>
      </c>
      <c r="C31" s="275" t="s">
        <v>106</v>
      </c>
      <c r="D31" s="275" t="s">
        <v>136</v>
      </c>
      <c r="E31" s="275" t="s">
        <v>139</v>
      </c>
      <c r="F31" s="275" t="s">
        <v>146</v>
      </c>
      <c r="G31" s="275">
        <v>11</v>
      </c>
      <c r="H31" s="281">
        <v>1.9</v>
      </c>
      <c r="I31" s="282">
        <v>0.39</v>
      </c>
      <c r="J31" s="282">
        <v>0.24</v>
      </c>
      <c r="K31" s="282">
        <v>0.09</v>
      </c>
    </row>
    <row r="32" spans="1:11" x14ac:dyDescent="0.2">
      <c r="A32" s="398" t="str">
        <f t="shared" si="0"/>
        <v>1三層ダブルLowE（日射遮蔽型）A9×2</v>
      </c>
      <c r="B32" s="275">
        <v>1</v>
      </c>
      <c r="C32" s="275" t="s">
        <v>106</v>
      </c>
      <c r="D32" s="275" t="s">
        <v>104</v>
      </c>
      <c r="E32" s="275" t="s">
        <v>139</v>
      </c>
      <c r="F32" s="275" t="s">
        <v>146</v>
      </c>
      <c r="G32" s="275">
        <v>12</v>
      </c>
      <c r="H32" s="281">
        <v>1.9</v>
      </c>
      <c r="I32" s="282">
        <v>0.24</v>
      </c>
      <c r="J32" s="282">
        <v>0.16</v>
      </c>
      <c r="K32" s="282">
        <v>0.06</v>
      </c>
    </row>
    <row r="33" spans="1:11" x14ac:dyDescent="0.2">
      <c r="A33" s="398" t="str">
        <f t="shared" si="0"/>
        <v>1三層ダブルLowE（日射取得型）A10×2</v>
      </c>
      <c r="B33" s="275">
        <v>1</v>
      </c>
      <c r="C33" s="275" t="s">
        <v>106</v>
      </c>
      <c r="D33" s="275" t="s">
        <v>136</v>
      </c>
      <c r="E33" s="275" t="s">
        <v>139</v>
      </c>
      <c r="F33" s="275" t="s">
        <v>145</v>
      </c>
      <c r="G33" s="275">
        <v>11</v>
      </c>
      <c r="H33" s="281">
        <v>1.9</v>
      </c>
      <c r="I33" s="282">
        <v>0.39</v>
      </c>
      <c r="J33" s="282">
        <v>0.24</v>
      </c>
      <c r="K33" s="282">
        <v>0.09</v>
      </c>
    </row>
    <row r="34" spans="1:11" x14ac:dyDescent="0.2">
      <c r="A34" s="398" t="str">
        <f t="shared" si="0"/>
        <v>1三層ダブルLowE（日射遮蔽型）A10×2</v>
      </c>
      <c r="B34" s="275">
        <v>1</v>
      </c>
      <c r="C34" s="275" t="s">
        <v>106</v>
      </c>
      <c r="D34" s="275" t="s">
        <v>104</v>
      </c>
      <c r="E34" s="275" t="s">
        <v>139</v>
      </c>
      <c r="F34" s="275" t="s">
        <v>145</v>
      </c>
      <c r="G34" s="275">
        <v>12</v>
      </c>
      <c r="H34" s="281">
        <v>1.9</v>
      </c>
      <c r="I34" s="282">
        <v>0.24</v>
      </c>
      <c r="J34" s="282">
        <v>0.16</v>
      </c>
      <c r="K34" s="282">
        <v>0.06</v>
      </c>
    </row>
    <row r="35" spans="1:11" x14ac:dyDescent="0.2">
      <c r="A35" s="398" t="str">
        <f t="shared" si="0"/>
        <v>1三層ダブルLowE（日射取得型）A11×2</v>
      </c>
      <c r="B35" s="275">
        <v>1</v>
      </c>
      <c r="C35" s="275" t="s">
        <v>106</v>
      </c>
      <c r="D35" s="275" t="s">
        <v>136</v>
      </c>
      <c r="E35" s="275" t="s">
        <v>139</v>
      </c>
      <c r="F35" s="275" t="s">
        <v>144</v>
      </c>
      <c r="G35" s="275">
        <v>11</v>
      </c>
      <c r="H35" s="281">
        <v>1.9</v>
      </c>
      <c r="I35" s="282">
        <v>0.39</v>
      </c>
      <c r="J35" s="282">
        <v>0.24</v>
      </c>
      <c r="K35" s="282">
        <v>0.09</v>
      </c>
    </row>
    <row r="36" spans="1:11" x14ac:dyDescent="0.2">
      <c r="A36" s="398" t="str">
        <f t="shared" si="0"/>
        <v>1三層ダブルLowE（日射遮蔽型）A11×2</v>
      </c>
      <c r="B36" s="275">
        <v>1</v>
      </c>
      <c r="C36" s="275" t="s">
        <v>106</v>
      </c>
      <c r="D36" s="275" t="s">
        <v>104</v>
      </c>
      <c r="E36" s="275" t="s">
        <v>139</v>
      </c>
      <c r="F36" s="275" t="s">
        <v>144</v>
      </c>
      <c r="G36" s="275">
        <v>12</v>
      </c>
      <c r="H36" s="281">
        <v>1.9</v>
      </c>
      <c r="I36" s="282">
        <v>0.24</v>
      </c>
      <c r="J36" s="282">
        <v>0.16</v>
      </c>
      <c r="K36" s="282">
        <v>0.06</v>
      </c>
    </row>
    <row r="37" spans="1:11" x14ac:dyDescent="0.2">
      <c r="A37" s="398" t="str">
        <f t="shared" si="0"/>
        <v>1三層ダブルLowE（日射取得型）A12×2</v>
      </c>
      <c r="B37" s="275">
        <v>1</v>
      </c>
      <c r="C37" s="275" t="s">
        <v>106</v>
      </c>
      <c r="D37" s="275" t="s">
        <v>136</v>
      </c>
      <c r="E37" s="275" t="s">
        <v>139</v>
      </c>
      <c r="F37" s="275" t="s">
        <v>143</v>
      </c>
      <c r="G37" s="275">
        <v>11</v>
      </c>
      <c r="H37" s="281">
        <v>1.9</v>
      </c>
      <c r="I37" s="282">
        <v>0.39</v>
      </c>
      <c r="J37" s="282">
        <v>0.24</v>
      </c>
      <c r="K37" s="282">
        <v>0.09</v>
      </c>
    </row>
    <row r="38" spans="1:11" x14ac:dyDescent="0.2">
      <c r="A38" s="398" t="str">
        <f t="shared" si="0"/>
        <v>1三層ダブルLowE（日射遮蔽型）A12×2</v>
      </c>
      <c r="B38" s="275">
        <v>1</v>
      </c>
      <c r="C38" s="275" t="s">
        <v>106</v>
      </c>
      <c r="D38" s="275" t="s">
        <v>104</v>
      </c>
      <c r="E38" s="275" t="s">
        <v>139</v>
      </c>
      <c r="F38" s="275" t="s">
        <v>143</v>
      </c>
      <c r="G38" s="275">
        <v>12</v>
      </c>
      <c r="H38" s="281">
        <v>1.9</v>
      </c>
      <c r="I38" s="282">
        <v>0.24</v>
      </c>
      <c r="J38" s="282">
        <v>0.16</v>
      </c>
      <c r="K38" s="282">
        <v>0.06</v>
      </c>
    </row>
    <row r="39" spans="1:11" x14ac:dyDescent="0.2">
      <c r="A39" s="398" t="str">
        <f t="shared" si="0"/>
        <v>1三層ダブルLowE（日射取得型）A13×2</v>
      </c>
      <c r="B39" s="275">
        <v>1</v>
      </c>
      <c r="C39" s="275" t="s">
        <v>106</v>
      </c>
      <c r="D39" s="275" t="s">
        <v>136</v>
      </c>
      <c r="E39" s="275" t="s">
        <v>139</v>
      </c>
      <c r="F39" s="275" t="s">
        <v>142</v>
      </c>
      <c r="G39" s="275">
        <v>9</v>
      </c>
      <c r="H39" s="281">
        <v>1.7</v>
      </c>
      <c r="I39" s="282">
        <v>0.39</v>
      </c>
      <c r="J39" s="282">
        <v>0.24</v>
      </c>
      <c r="K39" s="282">
        <v>0.09</v>
      </c>
    </row>
    <row r="40" spans="1:11" x14ac:dyDescent="0.2">
      <c r="A40" s="398" t="str">
        <f t="shared" si="0"/>
        <v>1三層ダブルLowE（日射遮蔽型）A13×2</v>
      </c>
      <c r="B40" s="275">
        <v>1</v>
      </c>
      <c r="C40" s="275" t="s">
        <v>106</v>
      </c>
      <c r="D40" s="275" t="s">
        <v>104</v>
      </c>
      <c r="E40" s="275" t="s">
        <v>139</v>
      </c>
      <c r="F40" s="275" t="s">
        <v>142</v>
      </c>
      <c r="G40" s="275">
        <v>10</v>
      </c>
      <c r="H40" s="281">
        <v>1.7</v>
      </c>
      <c r="I40" s="282">
        <v>0.24</v>
      </c>
      <c r="J40" s="282">
        <v>0.16</v>
      </c>
      <c r="K40" s="282">
        <v>0.06</v>
      </c>
    </row>
    <row r="41" spans="1:11" x14ac:dyDescent="0.2">
      <c r="A41" s="398" t="str">
        <f t="shared" si="0"/>
        <v>1三層ダブルLowE（日射取得型）A14×2</v>
      </c>
      <c r="B41" s="275">
        <v>1</v>
      </c>
      <c r="C41" s="275" t="s">
        <v>106</v>
      </c>
      <c r="D41" s="275" t="s">
        <v>136</v>
      </c>
      <c r="E41" s="275" t="s">
        <v>139</v>
      </c>
      <c r="F41" s="275" t="s">
        <v>141</v>
      </c>
      <c r="G41" s="275">
        <v>9</v>
      </c>
      <c r="H41" s="281">
        <v>1.7</v>
      </c>
      <c r="I41" s="282">
        <v>0.39</v>
      </c>
      <c r="J41" s="282">
        <v>0.24</v>
      </c>
      <c r="K41" s="282">
        <v>0.09</v>
      </c>
    </row>
    <row r="42" spans="1:11" x14ac:dyDescent="0.2">
      <c r="A42" s="398" t="str">
        <f t="shared" si="0"/>
        <v>1三層ダブルLowE（日射遮蔽型）A14×2</v>
      </c>
      <c r="B42" s="275">
        <v>1</v>
      </c>
      <c r="C42" s="275" t="s">
        <v>106</v>
      </c>
      <c r="D42" s="275" t="s">
        <v>104</v>
      </c>
      <c r="E42" s="275" t="s">
        <v>139</v>
      </c>
      <c r="F42" s="275" t="s">
        <v>141</v>
      </c>
      <c r="G42" s="275">
        <v>10</v>
      </c>
      <c r="H42" s="281">
        <v>1.7</v>
      </c>
      <c r="I42" s="282">
        <v>0.24</v>
      </c>
      <c r="J42" s="282">
        <v>0.16</v>
      </c>
      <c r="K42" s="282">
        <v>0.06</v>
      </c>
    </row>
    <row r="43" spans="1:11" x14ac:dyDescent="0.2">
      <c r="A43" s="398" t="str">
        <f t="shared" si="0"/>
        <v>1三層ダブルLowE（日射取得型）A15×2</v>
      </c>
      <c r="B43" s="275">
        <v>1</v>
      </c>
      <c r="C43" s="275" t="s">
        <v>106</v>
      </c>
      <c r="D43" s="275" t="s">
        <v>136</v>
      </c>
      <c r="E43" s="275" t="s">
        <v>139</v>
      </c>
      <c r="F43" s="275" t="s">
        <v>140</v>
      </c>
      <c r="G43" s="275">
        <v>9</v>
      </c>
      <c r="H43" s="281">
        <v>1.7</v>
      </c>
      <c r="I43" s="282">
        <v>0.39</v>
      </c>
      <c r="J43" s="282">
        <v>0.24</v>
      </c>
      <c r="K43" s="282">
        <v>0.09</v>
      </c>
    </row>
    <row r="44" spans="1:11" x14ac:dyDescent="0.2">
      <c r="A44" s="398" t="str">
        <f t="shared" si="0"/>
        <v>1三層ダブルLowE（日射遮蔽型）A15×2</v>
      </c>
      <c r="B44" s="275">
        <v>1</v>
      </c>
      <c r="C44" s="275" t="s">
        <v>106</v>
      </c>
      <c r="D44" s="275" t="s">
        <v>104</v>
      </c>
      <c r="E44" s="275" t="s">
        <v>139</v>
      </c>
      <c r="F44" s="275" t="s">
        <v>140</v>
      </c>
      <c r="G44" s="275">
        <v>10</v>
      </c>
      <c r="H44" s="281">
        <v>1.7</v>
      </c>
      <c r="I44" s="282">
        <v>0.24</v>
      </c>
      <c r="J44" s="282">
        <v>0.16</v>
      </c>
      <c r="K44" s="282">
        <v>0.06</v>
      </c>
    </row>
    <row r="45" spans="1:11" x14ac:dyDescent="0.2">
      <c r="A45" s="398" t="str">
        <f t="shared" si="0"/>
        <v>1三層ダブルLowE（日射取得型）A16×2</v>
      </c>
      <c r="B45" s="275">
        <v>1</v>
      </c>
      <c r="C45" s="275" t="s">
        <v>106</v>
      </c>
      <c r="D45" s="275" t="s">
        <v>136</v>
      </c>
      <c r="E45" s="275" t="s">
        <v>139</v>
      </c>
      <c r="F45" s="275" t="s">
        <v>138</v>
      </c>
      <c r="G45" s="275">
        <v>9</v>
      </c>
      <c r="H45" s="281">
        <v>1.7</v>
      </c>
      <c r="I45" s="282">
        <v>0.39</v>
      </c>
      <c r="J45" s="282">
        <v>0.24</v>
      </c>
      <c r="K45" s="282">
        <v>0.09</v>
      </c>
    </row>
    <row r="46" spans="1:11" x14ac:dyDescent="0.2">
      <c r="A46" s="398" t="str">
        <f t="shared" si="0"/>
        <v>1三層ダブルLowE（日射遮蔽型）A16×2</v>
      </c>
      <c r="B46" s="275">
        <v>1</v>
      </c>
      <c r="C46" s="275" t="s">
        <v>106</v>
      </c>
      <c r="D46" s="275" t="s">
        <v>104</v>
      </c>
      <c r="E46" s="275" t="s">
        <v>139</v>
      </c>
      <c r="F46" s="275" t="s">
        <v>138</v>
      </c>
      <c r="G46" s="275">
        <v>10</v>
      </c>
      <c r="H46" s="281">
        <v>1.7</v>
      </c>
      <c r="I46" s="282">
        <v>0.24</v>
      </c>
      <c r="J46" s="282">
        <v>0.16</v>
      </c>
      <c r="K46" s="282">
        <v>0.06</v>
      </c>
    </row>
    <row r="47" spans="1:11" x14ac:dyDescent="0.2">
      <c r="A47" s="398" t="str">
        <f t="shared" si="0"/>
        <v>1三層LowE（日射取得型）G6×2</v>
      </c>
      <c r="B47" s="275">
        <v>1</v>
      </c>
      <c r="C47" s="275" t="s">
        <v>106</v>
      </c>
      <c r="D47" s="275" t="s">
        <v>108</v>
      </c>
      <c r="E47" s="275" t="s">
        <v>137</v>
      </c>
      <c r="F47" s="275" t="s">
        <v>149</v>
      </c>
      <c r="G47" s="275">
        <v>19</v>
      </c>
      <c r="H47" s="281">
        <v>2.15</v>
      </c>
      <c r="I47" s="282">
        <v>0.42</v>
      </c>
      <c r="J47" s="282">
        <v>0.27</v>
      </c>
      <c r="K47" s="282">
        <v>0.1</v>
      </c>
    </row>
    <row r="48" spans="1:11" x14ac:dyDescent="0.2">
      <c r="A48" s="398" t="str">
        <f t="shared" si="0"/>
        <v>1三層LowE（日射遮蔽型）G6×2</v>
      </c>
      <c r="B48" s="275">
        <v>1</v>
      </c>
      <c r="C48" s="275" t="s">
        <v>106</v>
      </c>
      <c r="D48" s="275" t="s">
        <v>107</v>
      </c>
      <c r="E48" s="275" t="s">
        <v>137</v>
      </c>
      <c r="F48" s="275" t="s">
        <v>149</v>
      </c>
      <c r="G48" s="275">
        <v>20</v>
      </c>
      <c r="H48" s="281">
        <v>2.15</v>
      </c>
      <c r="I48" s="282">
        <v>0.27</v>
      </c>
      <c r="J48" s="282">
        <v>0.18</v>
      </c>
      <c r="K48" s="282">
        <v>7.0000000000000007E-2</v>
      </c>
    </row>
    <row r="49" spans="1:11" x14ac:dyDescent="0.2">
      <c r="A49" s="398" t="str">
        <f t="shared" si="0"/>
        <v>1三層LowE（日射取得型）G7×2</v>
      </c>
      <c r="B49" s="275">
        <v>1</v>
      </c>
      <c r="C49" s="275" t="s">
        <v>106</v>
      </c>
      <c r="D49" s="275" t="s">
        <v>108</v>
      </c>
      <c r="E49" s="275" t="s">
        <v>137</v>
      </c>
      <c r="F49" s="275" t="s">
        <v>148</v>
      </c>
      <c r="G49" s="275">
        <v>19</v>
      </c>
      <c r="H49" s="281">
        <v>2.15</v>
      </c>
      <c r="I49" s="282">
        <v>0.42</v>
      </c>
      <c r="J49" s="282">
        <v>0.27</v>
      </c>
      <c r="K49" s="282">
        <v>0.1</v>
      </c>
    </row>
    <row r="50" spans="1:11" x14ac:dyDescent="0.2">
      <c r="A50" s="398" t="str">
        <f t="shared" si="0"/>
        <v>1三層LowE（日射遮蔽型）G7×2</v>
      </c>
      <c r="B50" s="275">
        <v>1</v>
      </c>
      <c r="C50" s="275" t="s">
        <v>106</v>
      </c>
      <c r="D50" s="275" t="s">
        <v>107</v>
      </c>
      <c r="E50" s="275" t="s">
        <v>137</v>
      </c>
      <c r="F50" s="275" t="s">
        <v>148</v>
      </c>
      <c r="G50" s="275">
        <v>20</v>
      </c>
      <c r="H50" s="281">
        <v>2.15</v>
      </c>
      <c r="I50" s="282">
        <v>0.27</v>
      </c>
      <c r="J50" s="282">
        <v>0.18</v>
      </c>
      <c r="K50" s="282">
        <v>7.0000000000000007E-2</v>
      </c>
    </row>
    <row r="51" spans="1:11" x14ac:dyDescent="0.2">
      <c r="A51" s="398" t="str">
        <f t="shared" si="0"/>
        <v>1三層LowE（日射取得型）G8×2</v>
      </c>
      <c r="B51" s="275">
        <v>1</v>
      </c>
      <c r="C51" s="275" t="s">
        <v>106</v>
      </c>
      <c r="D51" s="275" t="s">
        <v>108</v>
      </c>
      <c r="E51" s="275" t="s">
        <v>137</v>
      </c>
      <c r="F51" s="275" t="s">
        <v>147</v>
      </c>
      <c r="G51" s="275">
        <v>19</v>
      </c>
      <c r="H51" s="281">
        <v>2.15</v>
      </c>
      <c r="I51" s="282">
        <v>0.42</v>
      </c>
      <c r="J51" s="282">
        <v>0.27</v>
      </c>
      <c r="K51" s="282">
        <v>0.1</v>
      </c>
    </row>
    <row r="52" spans="1:11" x14ac:dyDescent="0.2">
      <c r="A52" s="398" t="str">
        <f t="shared" si="0"/>
        <v>1三層LowE（日射遮蔽型）G8×2</v>
      </c>
      <c r="B52" s="275">
        <v>1</v>
      </c>
      <c r="C52" s="275" t="s">
        <v>106</v>
      </c>
      <c r="D52" s="275" t="s">
        <v>107</v>
      </c>
      <c r="E52" s="275" t="s">
        <v>137</v>
      </c>
      <c r="F52" s="275" t="s">
        <v>147</v>
      </c>
      <c r="G52" s="275">
        <v>20</v>
      </c>
      <c r="H52" s="281">
        <v>2.15</v>
      </c>
      <c r="I52" s="282">
        <v>0.27</v>
      </c>
      <c r="J52" s="282">
        <v>0.18</v>
      </c>
      <c r="K52" s="282">
        <v>7.0000000000000007E-2</v>
      </c>
    </row>
    <row r="53" spans="1:11" x14ac:dyDescent="0.2">
      <c r="A53" s="398" t="str">
        <f t="shared" si="0"/>
        <v>1三層LowE（日射取得型）G9×2</v>
      </c>
      <c r="B53" s="275">
        <v>1</v>
      </c>
      <c r="C53" s="275" t="s">
        <v>106</v>
      </c>
      <c r="D53" s="275" t="s">
        <v>108</v>
      </c>
      <c r="E53" s="275" t="s">
        <v>137</v>
      </c>
      <c r="F53" s="275" t="s">
        <v>146</v>
      </c>
      <c r="G53" s="275">
        <v>19</v>
      </c>
      <c r="H53" s="281">
        <v>2.15</v>
      </c>
      <c r="I53" s="282">
        <v>0.42</v>
      </c>
      <c r="J53" s="282">
        <v>0.27</v>
      </c>
      <c r="K53" s="282">
        <v>0.1</v>
      </c>
    </row>
    <row r="54" spans="1:11" x14ac:dyDescent="0.2">
      <c r="A54" s="398" t="str">
        <f t="shared" si="0"/>
        <v>1三層LowE（日射遮蔽型）G9×2</v>
      </c>
      <c r="B54" s="275">
        <v>1</v>
      </c>
      <c r="C54" s="275" t="s">
        <v>106</v>
      </c>
      <c r="D54" s="275" t="s">
        <v>107</v>
      </c>
      <c r="E54" s="275" t="s">
        <v>137</v>
      </c>
      <c r="F54" s="275" t="s">
        <v>146</v>
      </c>
      <c r="G54" s="275">
        <v>20</v>
      </c>
      <c r="H54" s="281">
        <v>2.15</v>
      </c>
      <c r="I54" s="282">
        <v>0.27</v>
      </c>
      <c r="J54" s="282">
        <v>0.18</v>
      </c>
      <c r="K54" s="282">
        <v>7.0000000000000007E-2</v>
      </c>
    </row>
    <row r="55" spans="1:11" x14ac:dyDescent="0.2">
      <c r="A55" s="398" t="str">
        <f t="shared" si="0"/>
        <v>1三層LowE（日射取得型）G10×2</v>
      </c>
      <c r="B55" s="275">
        <v>1</v>
      </c>
      <c r="C55" s="275" t="s">
        <v>106</v>
      </c>
      <c r="D55" s="275" t="s">
        <v>108</v>
      </c>
      <c r="E55" s="275" t="s">
        <v>137</v>
      </c>
      <c r="F55" s="275" t="s">
        <v>145</v>
      </c>
      <c r="G55" s="275">
        <v>17</v>
      </c>
      <c r="H55" s="281">
        <v>1.9</v>
      </c>
      <c r="I55" s="282">
        <v>0.42</v>
      </c>
      <c r="J55" s="282">
        <v>0.27</v>
      </c>
      <c r="K55" s="282">
        <v>0.1</v>
      </c>
    </row>
    <row r="56" spans="1:11" x14ac:dyDescent="0.2">
      <c r="A56" s="398" t="str">
        <f t="shared" si="0"/>
        <v>1三層LowE（日射遮蔽型）G10×2</v>
      </c>
      <c r="B56" s="275">
        <v>1</v>
      </c>
      <c r="C56" s="275" t="s">
        <v>106</v>
      </c>
      <c r="D56" s="275" t="s">
        <v>107</v>
      </c>
      <c r="E56" s="275" t="s">
        <v>137</v>
      </c>
      <c r="F56" s="275" t="s">
        <v>145</v>
      </c>
      <c r="G56" s="275">
        <v>18</v>
      </c>
      <c r="H56" s="281">
        <v>1.9</v>
      </c>
      <c r="I56" s="282">
        <v>0.27</v>
      </c>
      <c r="J56" s="282">
        <v>0.18</v>
      </c>
      <c r="K56" s="282">
        <v>7.0000000000000007E-2</v>
      </c>
    </row>
    <row r="57" spans="1:11" x14ac:dyDescent="0.2">
      <c r="A57" s="398" t="str">
        <f t="shared" si="0"/>
        <v>1三層LowE（日射取得型）G11×2</v>
      </c>
      <c r="B57" s="275">
        <v>1</v>
      </c>
      <c r="C57" s="275" t="s">
        <v>106</v>
      </c>
      <c r="D57" s="275" t="s">
        <v>108</v>
      </c>
      <c r="E57" s="275" t="s">
        <v>137</v>
      </c>
      <c r="F57" s="275" t="s">
        <v>144</v>
      </c>
      <c r="G57" s="275">
        <v>17</v>
      </c>
      <c r="H57" s="281">
        <v>1.9</v>
      </c>
      <c r="I57" s="282">
        <v>0.42</v>
      </c>
      <c r="J57" s="282">
        <v>0.27</v>
      </c>
      <c r="K57" s="282">
        <v>0.1</v>
      </c>
    </row>
    <row r="58" spans="1:11" x14ac:dyDescent="0.2">
      <c r="A58" s="398" t="str">
        <f t="shared" si="0"/>
        <v>1三層LowE（日射遮蔽型）G11×2</v>
      </c>
      <c r="B58" s="275">
        <v>1</v>
      </c>
      <c r="C58" s="275" t="s">
        <v>106</v>
      </c>
      <c r="D58" s="275" t="s">
        <v>107</v>
      </c>
      <c r="E58" s="275" t="s">
        <v>137</v>
      </c>
      <c r="F58" s="275" t="s">
        <v>144</v>
      </c>
      <c r="G58" s="275">
        <v>18</v>
      </c>
      <c r="H58" s="281">
        <v>1.9</v>
      </c>
      <c r="I58" s="282">
        <v>0.27</v>
      </c>
      <c r="J58" s="282">
        <v>0.18</v>
      </c>
      <c r="K58" s="282">
        <v>7.0000000000000007E-2</v>
      </c>
    </row>
    <row r="59" spans="1:11" x14ac:dyDescent="0.2">
      <c r="A59" s="398" t="str">
        <f t="shared" si="0"/>
        <v>1三層LowE（日射取得型）G12×2</v>
      </c>
      <c r="B59" s="275">
        <v>1</v>
      </c>
      <c r="C59" s="275" t="s">
        <v>106</v>
      </c>
      <c r="D59" s="275" t="s">
        <v>108</v>
      </c>
      <c r="E59" s="275" t="s">
        <v>137</v>
      </c>
      <c r="F59" s="275" t="s">
        <v>143</v>
      </c>
      <c r="G59" s="275">
        <v>17</v>
      </c>
      <c r="H59" s="281">
        <v>1.9</v>
      </c>
      <c r="I59" s="282">
        <v>0.42</v>
      </c>
      <c r="J59" s="282">
        <v>0.27</v>
      </c>
      <c r="K59" s="282">
        <v>0.1</v>
      </c>
    </row>
    <row r="60" spans="1:11" x14ac:dyDescent="0.2">
      <c r="A60" s="398" t="str">
        <f t="shared" si="0"/>
        <v>1三層LowE（日射遮蔽型）G12×2</v>
      </c>
      <c r="B60" s="275">
        <v>1</v>
      </c>
      <c r="C60" s="275" t="s">
        <v>106</v>
      </c>
      <c r="D60" s="275" t="s">
        <v>107</v>
      </c>
      <c r="E60" s="275" t="s">
        <v>137</v>
      </c>
      <c r="F60" s="275" t="s">
        <v>143</v>
      </c>
      <c r="G60" s="275">
        <v>18</v>
      </c>
      <c r="H60" s="281">
        <v>1.9</v>
      </c>
      <c r="I60" s="282">
        <v>0.27</v>
      </c>
      <c r="J60" s="282">
        <v>0.18</v>
      </c>
      <c r="K60" s="282">
        <v>7.0000000000000007E-2</v>
      </c>
    </row>
    <row r="61" spans="1:11" x14ac:dyDescent="0.2">
      <c r="A61" s="398" t="str">
        <f t="shared" si="0"/>
        <v>1三層LowE（日射取得型）G13×2</v>
      </c>
      <c r="B61" s="275">
        <v>1</v>
      </c>
      <c r="C61" s="275" t="s">
        <v>106</v>
      </c>
      <c r="D61" s="275" t="s">
        <v>108</v>
      </c>
      <c r="E61" s="275" t="s">
        <v>137</v>
      </c>
      <c r="F61" s="275" t="s">
        <v>142</v>
      </c>
      <c r="G61" s="275">
        <v>17</v>
      </c>
      <c r="H61" s="281">
        <v>1.9</v>
      </c>
      <c r="I61" s="282">
        <v>0.42</v>
      </c>
      <c r="J61" s="282">
        <v>0.27</v>
      </c>
      <c r="K61" s="282">
        <v>0.1</v>
      </c>
    </row>
    <row r="62" spans="1:11" x14ac:dyDescent="0.2">
      <c r="A62" s="398" t="str">
        <f t="shared" si="0"/>
        <v>1三層LowE（日射遮蔽型）G13×2</v>
      </c>
      <c r="B62" s="275">
        <v>1</v>
      </c>
      <c r="C62" s="275" t="s">
        <v>106</v>
      </c>
      <c r="D62" s="275" t="s">
        <v>107</v>
      </c>
      <c r="E62" s="275" t="s">
        <v>137</v>
      </c>
      <c r="F62" s="275" t="s">
        <v>142</v>
      </c>
      <c r="G62" s="275">
        <v>18</v>
      </c>
      <c r="H62" s="281">
        <v>1.9</v>
      </c>
      <c r="I62" s="282">
        <v>0.27</v>
      </c>
      <c r="J62" s="282">
        <v>0.18</v>
      </c>
      <c r="K62" s="282">
        <v>7.0000000000000007E-2</v>
      </c>
    </row>
    <row r="63" spans="1:11" x14ac:dyDescent="0.2">
      <c r="A63" s="398" t="str">
        <f t="shared" si="0"/>
        <v>1三層LowE（日射取得型）G14×2</v>
      </c>
      <c r="B63" s="275">
        <v>1</v>
      </c>
      <c r="C63" s="275" t="s">
        <v>106</v>
      </c>
      <c r="D63" s="275" t="s">
        <v>108</v>
      </c>
      <c r="E63" s="275" t="s">
        <v>137</v>
      </c>
      <c r="F63" s="275" t="s">
        <v>141</v>
      </c>
      <c r="G63" s="275">
        <v>17</v>
      </c>
      <c r="H63" s="281">
        <v>1.9</v>
      </c>
      <c r="I63" s="282">
        <v>0.42</v>
      </c>
      <c r="J63" s="282">
        <v>0.27</v>
      </c>
      <c r="K63" s="282">
        <v>0.1</v>
      </c>
    </row>
    <row r="64" spans="1:11" x14ac:dyDescent="0.2">
      <c r="A64" s="398" t="str">
        <f t="shared" si="0"/>
        <v>1三層LowE（日射遮蔽型）G14×2</v>
      </c>
      <c r="B64" s="275">
        <v>1</v>
      </c>
      <c r="C64" s="275" t="s">
        <v>106</v>
      </c>
      <c r="D64" s="275" t="s">
        <v>107</v>
      </c>
      <c r="E64" s="275" t="s">
        <v>137</v>
      </c>
      <c r="F64" s="275" t="s">
        <v>141</v>
      </c>
      <c r="G64" s="275">
        <v>18</v>
      </c>
      <c r="H64" s="281">
        <v>1.9</v>
      </c>
      <c r="I64" s="282">
        <v>0.27</v>
      </c>
      <c r="J64" s="282">
        <v>0.18</v>
      </c>
      <c r="K64" s="282">
        <v>7.0000000000000007E-2</v>
      </c>
    </row>
    <row r="65" spans="1:11" x14ac:dyDescent="0.2">
      <c r="A65" s="398" t="str">
        <f t="shared" si="0"/>
        <v>1三層LowE（日射取得型）G15×2</v>
      </c>
      <c r="B65" s="275">
        <v>1</v>
      </c>
      <c r="C65" s="275" t="s">
        <v>106</v>
      </c>
      <c r="D65" s="275" t="s">
        <v>108</v>
      </c>
      <c r="E65" s="275" t="s">
        <v>137</v>
      </c>
      <c r="F65" s="275" t="s">
        <v>140</v>
      </c>
      <c r="G65" s="275">
        <v>17</v>
      </c>
      <c r="H65" s="281">
        <v>1.9</v>
      </c>
      <c r="I65" s="282">
        <v>0.42</v>
      </c>
      <c r="J65" s="282">
        <v>0.27</v>
      </c>
      <c r="K65" s="282">
        <v>0.1</v>
      </c>
    </row>
    <row r="66" spans="1:11" x14ac:dyDescent="0.2">
      <c r="A66" s="398" t="str">
        <f t="shared" si="0"/>
        <v>1三層LowE（日射遮蔽型）G15×2</v>
      </c>
      <c r="B66" s="275">
        <v>1</v>
      </c>
      <c r="C66" s="275" t="s">
        <v>106</v>
      </c>
      <c r="D66" s="275" t="s">
        <v>107</v>
      </c>
      <c r="E66" s="275" t="s">
        <v>137</v>
      </c>
      <c r="F66" s="275" t="s">
        <v>140</v>
      </c>
      <c r="G66" s="275">
        <v>18</v>
      </c>
      <c r="H66" s="281">
        <v>1.9</v>
      </c>
      <c r="I66" s="282">
        <v>0.27</v>
      </c>
      <c r="J66" s="282">
        <v>0.18</v>
      </c>
      <c r="K66" s="282">
        <v>7.0000000000000007E-2</v>
      </c>
    </row>
    <row r="67" spans="1:11" x14ac:dyDescent="0.2">
      <c r="A67" s="398" t="str">
        <f t="shared" si="0"/>
        <v>1三層LowE（日射取得型）G16×2</v>
      </c>
      <c r="B67" s="275">
        <v>1</v>
      </c>
      <c r="C67" s="275" t="s">
        <v>106</v>
      </c>
      <c r="D67" s="275" t="s">
        <v>108</v>
      </c>
      <c r="E67" s="275" t="s">
        <v>137</v>
      </c>
      <c r="F67" s="275" t="s">
        <v>138</v>
      </c>
      <c r="G67" s="275">
        <v>17</v>
      </c>
      <c r="H67" s="281">
        <v>1.9</v>
      </c>
      <c r="I67" s="282">
        <v>0.42</v>
      </c>
      <c r="J67" s="282">
        <v>0.27</v>
      </c>
      <c r="K67" s="282">
        <v>0.1</v>
      </c>
    </row>
    <row r="68" spans="1:11" x14ac:dyDescent="0.2">
      <c r="A68" s="398" t="str">
        <f t="shared" ref="A68:A131" si="1">B68&amp;C68&amp;D68&amp;E68&amp;F68</f>
        <v>1三層LowE（日射遮蔽型）G16×2</v>
      </c>
      <c r="B68" s="275">
        <v>1</v>
      </c>
      <c r="C68" s="275" t="s">
        <v>106</v>
      </c>
      <c r="D68" s="275" t="s">
        <v>107</v>
      </c>
      <c r="E68" s="275" t="s">
        <v>137</v>
      </c>
      <c r="F68" s="275" t="s">
        <v>138</v>
      </c>
      <c r="G68" s="275">
        <v>18</v>
      </c>
      <c r="H68" s="281">
        <v>1.9</v>
      </c>
      <c r="I68" s="282">
        <v>0.27</v>
      </c>
      <c r="J68" s="282">
        <v>0.18</v>
      </c>
      <c r="K68" s="282">
        <v>7.0000000000000007E-2</v>
      </c>
    </row>
    <row r="69" spans="1:11" ht="13.5" customHeight="1" x14ac:dyDescent="0.2">
      <c r="A69" s="398" t="str">
        <f t="shared" si="1"/>
        <v>1三層LowE（日射取得型）A6×2</v>
      </c>
      <c r="B69" s="275">
        <v>1</v>
      </c>
      <c r="C69" s="275" t="s">
        <v>106</v>
      </c>
      <c r="D69" s="275" t="s">
        <v>108</v>
      </c>
      <c r="E69" s="275" t="s">
        <v>139</v>
      </c>
      <c r="F69" s="275" t="s">
        <v>149</v>
      </c>
      <c r="G69" s="275">
        <v>27</v>
      </c>
      <c r="H69" s="281">
        <v>2.91</v>
      </c>
      <c r="I69" s="282">
        <v>0.42</v>
      </c>
      <c r="J69" s="282">
        <v>0.27</v>
      </c>
      <c r="K69" s="282">
        <v>0.1</v>
      </c>
    </row>
    <row r="70" spans="1:11" ht="15" customHeight="1" x14ac:dyDescent="0.2">
      <c r="A70" s="398" t="str">
        <f t="shared" si="1"/>
        <v>1三層LowE（日射遮蔽型）A6×2</v>
      </c>
      <c r="B70" s="275">
        <v>1</v>
      </c>
      <c r="C70" s="275" t="s">
        <v>106</v>
      </c>
      <c r="D70" s="275" t="s">
        <v>107</v>
      </c>
      <c r="E70" s="275" t="s">
        <v>139</v>
      </c>
      <c r="F70" s="275" t="s">
        <v>149</v>
      </c>
      <c r="G70" s="275">
        <v>28</v>
      </c>
      <c r="H70" s="281">
        <v>2.91</v>
      </c>
      <c r="I70" s="282">
        <v>0.27</v>
      </c>
      <c r="J70" s="282">
        <v>0.18</v>
      </c>
      <c r="K70" s="282">
        <v>7.0000000000000007E-2</v>
      </c>
    </row>
    <row r="71" spans="1:11" ht="15" customHeight="1" x14ac:dyDescent="0.2">
      <c r="A71" s="398" t="str">
        <f t="shared" si="1"/>
        <v>1三層LowE（日射取得型）A7×2</v>
      </c>
      <c r="B71" s="275">
        <v>1</v>
      </c>
      <c r="C71" s="275" t="s">
        <v>106</v>
      </c>
      <c r="D71" s="275" t="s">
        <v>108</v>
      </c>
      <c r="E71" s="275" t="s">
        <v>139</v>
      </c>
      <c r="F71" s="275" t="s">
        <v>148</v>
      </c>
      <c r="G71" s="275">
        <v>25</v>
      </c>
      <c r="H71" s="281">
        <v>2.33</v>
      </c>
      <c r="I71" s="282">
        <v>0.42</v>
      </c>
      <c r="J71" s="282">
        <v>0.27</v>
      </c>
      <c r="K71" s="282">
        <v>0.1</v>
      </c>
    </row>
    <row r="72" spans="1:11" ht="15" customHeight="1" x14ac:dyDescent="0.2">
      <c r="A72" s="398" t="str">
        <f t="shared" si="1"/>
        <v>1三層LowE（日射遮蔽型）A7×2</v>
      </c>
      <c r="B72" s="275">
        <v>1</v>
      </c>
      <c r="C72" s="275" t="s">
        <v>106</v>
      </c>
      <c r="D72" s="275" t="s">
        <v>107</v>
      </c>
      <c r="E72" s="275" t="s">
        <v>139</v>
      </c>
      <c r="F72" s="275" t="s">
        <v>148</v>
      </c>
      <c r="G72" s="275">
        <v>26</v>
      </c>
      <c r="H72" s="281">
        <v>2.33</v>
      </c>
      <c r="I72" s="282">
        <v>0.27</v>
      </c>
      <c r="J72" s="282">
        <v>0.18</v>
      </c>
      <c r="K72" s="282">
        <v>7.0000000000000007E-2</v>
      </c>
    </row>
    <row r="73" spans="1:11" ht="15" customHeight="1" x14ac:dyDescent="0.2">
      <c r="A73" s="398" t="str">
        <f t="shared" si="1"/>
        <v>1三層LowE（日射取得型）A8×2</v>
      </c>
      <c r="B73" s="275">
        <v>1</v>
      </c>
      <c r="C73" s="275" t="s">
        <v>106</v>
      </c>
      <c r="D73" s="275" t="s">
        <v>108</v>
      </c>
      <c r="E73" s="275" t="s">
        <v>139</v>
      </c>
      <c r="F73" s="275" t="s">
        <v>147</v>
      </c>
      <c r="G73" s="275">
        <v>25</v>
      </c>
      <c r="H73" s="281">
        <v>2.33</v>
      </c>
      <c r="I73" s="282">
        <v>0.42</v>
      </c>
      <c r="J73" s="282">
        <v>0.27</v>
      </c>
      <c r="K73" s="282">
        <v>0.1</v>
      </c>
    </row>
    <row r="74" spans="1:11" ht="15" customHeight="1" x14ac:dyDescent="0.2">
      <c r="A74" s="398" t="str">
        <f t="shared" si="1"/>
        <v>1三層LowE（日射遮蔽型）A8×2</v>
      </c>
      <c r="B74" s="275">
        <v>1</v>
      </c>
      <c r="C74" s="275" t="s">
        <v>106</v>
      </c>
      <c r="D74" s="275" t="s">
        <v>107</v>
      </c>
      <c r="E74" s="275" t="s">
        <v>139</v>
      </c>
      <c r="F74" s="275" t="s">
        <v>147</v>
      </c>
      <c r="G74" s="275">
        <v>26</v>
      </c>
      <c r="H74" s="281">
        <v>2.33</v>
      </c>
      <c r="I74" s="282">
        <v>0.27</v>
      </c>
      <c r="J74" s="282">
        <v>0.18</v>
      </c>
      <c r="K74" s="282">
        <v>7.0000000000000007E-2</v>
      </c>
    </row>
    <row r="75" spans="1:11" ht="15" customHeight="1" x14ac:dyDescent="0.2">
      <c r="A75" s="398" t="str">
        <f t="shared" si="1"/>
        <v>1三層LowE（日射取得型）A9×2</v>
      </c>
      <c r="B75" s="275">
        <v>1</v>
      </c>
      <c r="C75" s="275" t="s">
        <v>106</v>
      </c>
      <c r="D75" s="275" t="s">
        <v>108</v>
      </c>
      <c r="E75" s="275" t="s">
        <v>139</v>
      </c>
      <c r="F75" s="275" t="s">
        <v>146</v>
      </c>
      <c r="G75" s="275">
        <v>23</v>
      </c>
      <c r="H75" s="281">
        <v>2.15</v>
      </c>
      <c r="I75" s="282">
        <v>0.42</v>
      </c>
      <c r="J75" s="282">
        <v>0.27</v>
      </c>
      <c r="K75" s="282">
        <v>0.1</v>
      </c>
    </row>
    <row r="76" spans="1:11" ht="15" customHeight="1" x14ac:dyDescent="0.2">
      <c r="A76" s="398" t="str">
        <f t="shared" si="1"/>
        <v>1三層LowE（日射遮蔽型）A9×2</v>
      </c>
      <c r="B76" s="275">
        <v>1</v>
      </c>
      <c r="C76" s="275" t="s">
        <v>106</v>
      </c>
      <c r="D76" s="275" t="s">
        <v>107</v>
      </c>
      <c r="E76" s="275" t="s">
        <v>139</v>
      </c>
      <c r="F76" s="275" t="s">
        <v>146</v>
      </c>
      <c r="G76" s="275">
        <v>24</v>
      </c>
      <c r="H76" s="281">
        <v>2.15</v>
      </c>
      <c r="I76" s="282">
        <v>0.27</v>
      </c>
      <c r="J76" s="282">
        <v>0.18</v>
      </c>
      <c r="K76" s="282">
        <v>7.0000000000000007E-2</v>
      </c>
    </row>
    <row r="77" spans="1:11" ht="15" customHeight="1" x14ac:dyDescent="0.2">
      <c r="A77" s="398" t="str">
        <f t="shared" si="1"/>
        <v>1三層LowE（日射取得型）A10×2</v>
      </c>
      <c r="B77" s="275">
        <v>1</v>
      </c>
      <c r="C77" s="275" t="s">
        <v>106</v>
      </c>
      <c r="D77" s="275" t="s">
        <v>108</v>
      </c>
      <c r="E77" s="275" t="s">
        <v>139</v>
      </c>
      <c r="F77" s="275" t="s">
        <v>145</v>
      </c>
      <c r="G77" s="275">
        <v>23</v>
      </c>
      <c r="H77" s="281">
        <v>2.15</v>
      </c>
      <c r="I77" s="282">
        <v>0.42</v>
      </c>
      <c r="J77" s="282">
        <v>0.27</v>
      </c>
      <c r="K77" s="282">
        <v>0.1</v>
      </c>
    </row>
    <row r="78" spans="1:11" ht="15" customHeight="1" x14ac:dyDescent="0.2">
      <c r="A78" s="398" t="str">
        <f t="shared" si="1"/>
        <v>1三層LowE（日射遮蔽型）A10×2</v>
      </c>
      <c r="B78" s="275">
        <v>1</v>
      </c>
      <c r="C78" s="275" t="s">
        <v>106</v>
      </c>
      <c r="D78" s="275" t="s">
        <v>107</v>
      </c>
      <c r="E78" s="275" t="s">
        <v>139</v>
      </c>
      <c r="F78" s="275" t="s">
        <v>145</v>
      </c>
      <c r="G78" s="275">
        <v>24</v>
      </c>
      <c r="H78" s="281">
        <v>2.15</v>
      </c>
      <c r="I78" s="282">
        <v>0.27</v>
      </c>
      <c r="J78" s="282">
        <v>0.18</v>
      </c>
      <c r="K78" s="282">
        <v>7.0000000000000007E-2</v>
      </c>
    </row>
    <row r="79" spans="1:11" ht="15" customHeight="1" x14ac:dyDescent="0.2">
      <c r="A79" s="398" t="str">
        <f t="shared" si="1"/>
        <v>1三層LowE（日射取得型）A11×2</v>
      </c>
      <c r="B79" s="275">
        <v>1</v>
      </c>
      <c r="C79" s="275" t="s">
        <v>106</v>
      </c>
      <c r="D79" s="275" t="s">
        <v>108</v>
      </c>
      <c r="E79" s="275" t="s">
        <v>139</v>
      </c>
      <c r="F79" s="275" t="s">
        <v>144</v>
      </c>
      <c r="G79" s="275">
        <v>23</v>
      </c>
      <c r="H79" s="281">
        <v>2.15</v>
      </c>
      <c r="I79" s="282">
        <v>0.42</v>
      </c>
      <c r="J79" s="282">
        <v>0.27</v>
      </c>
      <c r="K79" s="282">
        <v>0.1</v>
      </c>
    </row>
    <row r="80" spans="1:11" ht="15" customHeight="1" x14ac:dyDescent="0.2">
      <c r="A80" s="398" t="str">
        <f t="shared" si="1"/>
        <v>1三層LowE（日射遮蔽型）A11×2</v>
      </c>
      <c r="B80" s="275">
        <v>1</v>
      </c>
      <c r="C80" s="275" t="s">
        <v>106</v>
      </c>
      <c r="D80" s="275" t="s">
        <v>107</v>
      </c>
      <c r="E80" s="275" t="s">
        <v>139</v>
      </c>
      <c r="F80" s="275" t="s">
        <v>144</v>
      </c>
      <c r="G80" s="275">
        <v>24</v>
      </c>
      <c r="H80" s="281">
        <v>2.15</v>
      </c>
      <c r="I80" s="282">
        <v>0.27</v>
      </c>
      <c r="J80" s="282">
        <v>0.18</v>
      </c>
      <c r="K80" s="282">
        <v>7.0000000000000007E-2</v>
      </c>
    </row>
    <row r="81" spans="1:11" ht="15" customHeight="1" x14ac:dyDescent="0.2">
      <c r="A81" s="398" t="str">
        <f t="shared" si="1"/>
        <v>1三層LowE（日射取得型）A12×2</v>
      </c>
      <c r="B81" s="275">
        <v>1</v>
      </c>
      <c r="C81" s="275" t="s">
        <v>106</v>
      </c>
      <c r="D81" s="275" t="s">
        <v>108</v>
      </c>
      <c r="E81" s="275" t="s">
        <v>139</v>
      </c>
      <c r="F81" s="275" t="s">
        <v>143</v>
      </c>
      <c r="G81" s="275">
        <v>23</v>
      </c>
      <c r="H81" s="281">
        <v>2.15</v>
      </c>
      <c r="I81" s="282">
        <v>0.42</v>
      </c>
      <c r="J81" s="282">
        <v>0.27</v>
      </c>
      <c r="K81" s="282">
        <v>0.1</v>
      </c>
    </row>
    <row r="82" spans="1:11" ht="15" customHeight="1" x14ac:dyDescent="0.2">
      <c r="A82" s="398" t="str">
        <f t="shared" si="1"/>
        <v>1三層LowE（日射遮蔽型）A12×2</v>
      </c>
      <c r="B82" s="275">
        <v>1</v>
      </c>
      <c r="C82" s="275" t="s">
        <v>106</v>
      </c>
      <c r="D82" s="275" t="s">
        <v>107</v>
      </c>
      <c r="E82" s="275" t="s">
        <v>139</v>
      </c>
      <c r="F82" s="275" t="s">
        <v>143</v>
      </c>
      <c r="G82" s="275">
        <v>24</v>
      </c>
      <c r="H82" s="281">
        <v>2.15</v>
      </c>
      <c r="I82" s="282">
        <v>0.27</v>
      </c>
      <c r="J82" s="282">
        <v>0.18</v>
      </c>
      <c r="K82" s="282">
        <v>7.0000000000000007E-2</v>
      </c>
    </row>
    <row r="83" spans="1:11" ht="15" customHeight="1" x14ac:dyDescent="0.2">
      <c r="A83" s="398" t="str">
        <f t="shared" si="1"/>
        <v>1三層LowE（日射取得型）A13×2</v>
      </c>
      <c r="B83" s="275">
        <v>1</v>
      </c>
      <c r="C83" s="275" t="s">
        <v>106</v>
      </c>
      <c r="D83" s="275" t="s">
        <v>108</v>
      </c>
      <c r="E83" s="275" t="s">
        <v>139</v>
      </c>
      <c r="F83" s="275" t="s">
        <v>142</v>
      </c>
      <c r="G83" s="275">
        <v>21</v>
      </c>
      <c r="H83" s="281">
        <v>1.9</v>
      </c>
      <c r="I83" s="282">
        <v>0.42</v>
      </c>
      <c r="J83" s="282">
        <v>0.27</v>
      </c>
      <c r="K83" s="282">
        <v>0.1</v>
      </c>
    </row>
    <row r="84" spans="1:11" ht="15" customHeight="1" x14ac:dyDescent="0.2">
      <c r="A84" s="398" t="str">
        <f t="shared" si="1"/>
        <v>1三層LowE（日射遮蔽型）A13×2</v>
      </c>
      <c r="B84" s="275">
        <v>1</v>
      </c>
      <c r="C84" s="275" t="s">
        <v>106</v>
      </c>
      <c r="D84" s="275" t="s">
        <v>107</v>
      </c>
      <c r="E84" s="275" t="s">
        <v>139</v>
      </c>
      <c r="F84" s="275" t="s">
        <v>142</v>
      </c>
      <c r="G84" s="275">
        <v>22</v>
      </c>
      <c r="H84" s="281">
        <v>1.9</v>
      </c>
      <c r="I84" s="282">
        <v>0.27</v>
      </c>
      <c r="J84" s="282">
        <v>0.18</v>
      </c>
      <c r="K84" s="282">
        <v>7.0000000000000007E-2</v>
      </c>
    </row>
    <row r="85" spans="1:11" ht="15" customHeight="1" x14ac:dyDescent="0.2">
      <c r="A85" s="398" t="str">
        <f t="shared" si="1"/>
        <v>1三層LowE（日射取得型）A14×2</v>
      </c>
      <c r="B85" s="275">
        <v>1</v>
      </c>
      <c r="C85" s="275" t="s">
        <v>106</v>
      </c>
      <c r="D85" s="275" t="s">
        <v>108</v>
      </c>
      <c r="E85" s="275" t="s">
        <v>139</v>
      </c>
      <c r="F85" s="275" t="s">
        <v>141</v>
      </c>
      <c r="G85" s="275">
        <v>21</v>
      </c>
      <c r="H85" s="281">
        <v>1.9</v>
      </c>
      <c r="I85" s="282">
        <v>0.42</v>
      </c>
      <c r="J85" s="282">
        <v>0.27</v>
      </c>
      <c r="K85" s="282">
        <v>0.1</v>
      </c>
    </row>
    <row r="86" spans="1:11" ht="15" customHeight="1" x14ac:dyDescent="0.2">
      <c r="A86" s="398" t="str">
        <f t="shared" si="1"/>
        <v>1三層LowE（日射遮蔽型）A14×2</v>
      </c>
      <c r="B86" s="275">
        <v>1</v>
      </c>
      <c r="C86" s="275" t="s">
        <v>106</v>
      </c>
      <c r="D86" s="275" t="s">
        <v>107</v>
      </c>
      <c r="E86" s="275" t="s">
        <v>139</v>
      </c>
      <c r="F86" s="275" t="s">
        <v>141</v>
      </c>
      <c r="G86" s="275">
        <v>22</v>
      </c>
      <c r="H86" s="281">
        <v>1.9</v>
      </c>
      <c r="I86" s="282">
        <v>0.27</v>
      </c>
      <c r="J86" s="282">
        <v>0.18</v>
      </c>
      <c r="K86" s="282">
        <v>7.0000000000000007E-2</v>
      </c>
    </row>
    <row r="87" spans="1:11" ht="15" customHeight="1" x14ac:dyDescent="0.2">
      <c r="A87" s="398" t="str">
        <f t="shared" si="1"/>
        <v>1三層LowE（日射取得型）A15×2</v>
      </c>
      <c r="B87" s="275">
        <v>1</v>
      </c>
      <c r="C87" s="275" t="s">
        <v>106</v>
      </c>
      <c r="D87" s="275" t="s">
        <v>108</v>
      </c>
      <c r="E87" s="275" t="s">
        <v>139</v>
      </c>
      <c r="F87" s="275" t="s">
        <v>140</v>
      </c>
      <c r="G87" s="275">
        <v>21</v>
      </c>
      <c r="H87" s="281">
        <v>1.9</v>
      </c>
      <c r="I87" s="282">
        <v>0.42</v>
      </c>
      <c r="J87" s="282">
        <v>0.27</v>
      </c>
      <c r="K87" s="282">
        <v>0.1</v>
      </c>
    </row>
    <row r="88" spans="1:11" ht="15" customHeight="1" x14ac:dyDescent="0.2">
      <c r="A88" s="398" t="str">
        <f t="shared" si="1"/>
        <v>1三層LowE（日射遮蔽型）A15×2</v>
      </c>
      <c r="B88" s="275">
        <v>1</v>
      </c>
      <c r="C88" s="275" t="s">
        <v>106</v>
      </c>
      <c r="D88" s="275" t="s">
        <v>107</v>
      </c>
      <c r="E88" s="275" t="s">
        <v>139</v>
      </c>
      <c r="F88" s="275" t="s">
        <v>140</v>
      </c>
      <c r="G88" s="275">
        <v>22</v>
      </c>
      <c r="H88" s="281">
        <v>1.9</v>
      </c>
      <c r="I88" s="282">
        <v>0.27</v>
      </c>
      <c r="J88" s="282">
        <v>0.18</v>
      </c>
      <c r="K88" s="282">
        <v>7.0000000000000007E-2</v>
      </c>
    </row>
    <row r="89" spans="1:11" ht="15" customHeight="1" x14ac:dyDescent="0.2">
      <c r="A89" s="398" t="str">
        <f t="shared" si="1"/>
        <v>1三層LowE（日射取得型）A16×2</v>
      </c>
      <c r="B89" s="275">
        <v>1</v>
      </c>
      <c r="C89" s="275" t="s">
        <v>106</v>
      </c>
      <c r="D89" s="275" t="s">
        <v>108</v>
      </c>
      <c r="E89" s="275" t="s">
        <v>139</v>
      </c>
      <c r="F89" s="275" t="s">
        <v>138</v>
      </c>
      <c r="G89" s="275">
        <v>21</v>
      </c>
      <c r="H89" s="281">
        <v>1.9</v>
      </c>
      <c r="I89" s="282">
        <v>0.42</v>
      </c>
      <c r="J89" s="282">
        <v>0.27</v>
      </c>
      <c r="K89" s="282">
        <v>0.1</v>
      </c>
    </row>
    <row r="90" spans="1:11" ht="15" customHeight="1" x14ac:dyDescent="0.2">
      <c r="A90" s="398" t="str">
        <f t="shared" si="1"/>
        <v>1三層LowE（日射遮蔽型）A16×2</v>
      </c>
      <c r="B90" s="275">
        <v>1</v>
      </c>
      <c r="C90" s="275" t="s">
        <v>106</v>
      </c>
      <c r="D90" s="275" t="s">
        <v>107</v>
      </c>
      <c r="E90" s="275" t="s">
        <v>139</v>
      </c>
      <c r="F90" s="275" t="s">
        <v>138</v>
      </c>
      <c r="G90" s="275">
        <v>22</v>
      </c>
      <c r="H90" s="281">
        <v>1.9</v>
      </c>
      <c r="I90" s="282">
        <v>0.27</v>
      </c>
      <c r="J90" s="282">
        <v>0.18</v>
      </c>
      <c r="K90" s="282">
        <v>7.0000000000000007E-2</v>
      </c>
    </row>
    <row r="91" spans="1:11" ht="15" customHeight="1" x14ac:dyDescent="0.2">
      <c r="A91" s="398" t="str">
        <f t="shared" si="1"/>
        <v>1三層無しA6×2</v>
      </c>
      <c r="B91" s="275">
        <v>1</v>
      </c>
      <c r="C91" s="275" t="s">
        <v>106</v>
      </c>
      <c r="D91" s="275" t="s">
        <v>91</v>
      </c>
      <c r="E91" s="275" t="s">
        <v>139</v>
      </c>
      <c r="F91" s="275" t="s">
        <v>149</v>
      </c>
      <c r="G91" s="275">
        <v>30</v>
      </c>
      <c r="H91" s="281">
        <v>2.91</v>
      </c>
      <c r="I91" s="282">
        <v>0.52</v>
      </c>
      <c r="J91" s="282">
        <v>0.27</v>
      </c>
      <c r="K91" s="282">
        <v>0.13</v>
      </c>
    </row>
    <row r="92" spans="1:11" ht="15" customHeight="1" x14ac:dyDescent="0.2">
      <c r="A92" s="398" t="str">
        <f t="shared" si="1"/>
        <v>1三層無しA7×2</v>
      </c>
      <c r="B92" s="275">
        <v>1</v>
      </c>
      <c r="C92" s="275" t="s">
        <v>106</v>
      </c>
      <c r="D92" s="275" t="s">
        <v>91</v>
      </c>
      <c r="E92" s="275" t="s">
        <v>139</v>
      </c>
      <c r="F92" s="275" t="s">
        <v>148</v>
      </c>
      <c r="G92" s="275">
        <v>30</v>
      </c>
      <c r="H92" s="281">
        <v>2.91</v>
      </c>
      <c r="I92" s="282">
        <v>0.52</v>
      </c>
      <c r="J92" s="282">
        <v>0.27</v>
      </c>
      <c r="K92" s="282">
        <v>0.13</v>
      </c>
    </row>
    <row r="93" spans="1:11" ht="15" customHeight="1" x14ac:dyDescent="0.2">
      <c r="A93" s="398" t="str">
        <f t="shared" si="1"/>
        <v>1三層無しA8×2</v>
      </c>
      <c r="B93" s="275">
        <v>1</v>
      </c>
      <c r="C93" s="275" t="s">
        <v>106</v>
      </c>
      <c r="D93" s="275" t="s">
        <v>91</v>
      </c>
      <c r="E93" s="275" t="s">
        <v>139</v>
      </c>
      <c r="F93" s="275" t="s">
        <v>147</v>
      </c>
      <c r="G93" s="275">
        <v>30</v>
      </c>
      <c r="H93" s="281">
        <v>2.91</v>
      </c>
      <c r="I93" s="282">
        <v>0.52</v>
      </c>
      <c r="J93" s="282">
        <v>0.27</v>
      </c>
      <c r="K93" s="282">
        <v>0.13</v>
      </c>
    </row>
    <row r="94" spans="1:11" ht="15" customHeight="1" x14ac:dyDescent="0.2">
      <c r="A94" s="398" t="str">
        <f t="shared" si="1"/>
        <v>1三層無しA9×2</v>
      </c>
      <c r="B94" s="275">
        <v>1</v>
      </c>
      <c r="C94" s="275" t="s">
        <v>106</v>
      </c>
      <c r="D94" s="275" t="s">
        <v>91</v>
      </c>
      <c r="E94" s="275" t="s">
        <v>139</v>
      </c>
      <c r="F94" s="275" t="s">
        <v>146</v>
      </c>
      <c r="G94" s="275">
        <v>30</v>
      </c>
      <c r="H94" s="281">
        <v>2.91</v>
      </c>
      <c r="I94" s="282">
        <v>0.52</v>
      </c>
      <c r="J94" s="282">
        <v>0.27</v>
      </c>
      <c r="K94" s="282">
        <v>0.13</v>
      </c>
    </row>
    <row r="95" spans="1:11" ht="15" customHeight="1" x14ac:dyDescent="0.2">
      <c r="A95" s="398" t="str">
        <f t="shared" si="1"/>
        <v>1三層無しA10×2</v>
      </c>
      <c r="B95" s="275">
        <v>1</v>
      </c>
      <c r="C95" s="275" t="s">
        <v>106</v>
      </c>
      <c r="D95" s="275" t="s">
        <v>91</v>
      </c>
      <c r="E95" s="275" t="s">
        <v>139</v>
      </c>
      <c r="F95" s="275" t="s">
        <v>145</v>
      </c>
      <c r="G95" s="275">
        <v>30</v>
      </c>
      <c r="H95" s="281">
        <v>2.91</v>
      </c>
      <c r="I95" s="282">
        <v>0.52</v>
      </c>
      <c r="J95" s="282">
        <v>0.27</v>
      </c>
      <c r="K95" s="282">
        <v>0.13</v>
      </c>
    </row>
    <row r="96" spans="1:11" ht="15" customHeight="1" x14ac:dyDescent="0.2">
      <c r="A96" s="398" t="str">
        <f t="shared" si="1"/>
        <v>1三層無しA11×2</v>
      </c>
      <c r="B96" s="275">
        <v>1</v>
      </c>
      <c r="C96" s="275" t="s">
        <v>106</v>
      </c>
      <c r="D96" s="275" t="s">
        <v>91</v>
      </c>
      <c r="E96" s="275" t="s">
        <v>139</v>
      </c>
      <c r="F96" s="275" t="s">
        <v>144</v>
      </c>
      <c r="G96" s="275">
        <v>30</v>
      </c>
      <c r="H96" s="281">
        <v>2.91</v>
      </c>
      <c r="I96" s="282">
        <v>0.52</v>
      </c>
      <c r="J96" s="282">
        <v>0.27</v>
      </c>
      <c r="K96" s="282">
        <v>0.13</v>
      </c>
    </row>
    <row r="97" spans="1:11" ht="15" customHeight="1" x14ac:dyDescent="0.2">
      <c r="A97" s="398" t="str">
        <f t="shared" si="1"/>
        <v>1三層無しA12×2</v>
      </c>
      <c r="B97" s="275">
        <v>1</v>
      </c>
      <c r="C97" s="275" t="s">
        <v>106</v>
      </c>
      <c r="D97" s="275" t="s">
        <v>91</v>
      </c>
      <c r="E97" s="275" t="s">
        <v>139</v>
      </c>
      <c r="F97" s="275" t="s">
        <v>143</v>
      </c>
      <c r="G97" s="275">
        <v>30</v>
      </c>
      <c r="H97" s="281">
        <v>2.91</v>
      </c>
      <c r="I97" s="282">
        <v>0.52</v>
      </c>
      <c r="J97" s="282">
        <v>0.27</v>
      </c>
      <c r="K97" s="282">
        <v>0.13</v>
      </c>
    </row>
    <row r="98" spans="1:11" ht="15" customHeight="1" x14ac:dyDescent="0.2">
      <c r="A98" s="398" t="str">
        <f t="shared" si="1"/>
        <v>1三層無しA13×2</v>
      </c>
      <c r="B98" s="275">
        <v>1</v>
      </c>
      <c r="C98" s="275" t="s">
        <v>106</v>
      </c>
      <c r="D98" s="275" t="s">
        <v>91</v>
      </c>
      <c r="E98" s="275" t="s">
        <v>139</v>
      </c>
      <c r="F98" s="275" t="s">
        <v>142</v>
      </c>
      <c r="G98" s="275">
        <v>29</v>
      </c>
      <c r="H98" s="281">
        <v>2.33</v>
      </c>
      <c r="I98" s="282">
        <v>0.52</v>
      </c>
      <c r="J98" s="282">
        <v>0.27</v>
      </c>
      <c r="K98" s="282">
        <v>0.13</v>
      </c>
    </row>
    <row r="99" spans="1:11" ht="15" customHeight="1" x14ac:dyDescent="0.2">
      <c r="A99" s="398" t="str">
        <f t="shared" si="1"/>
        <v>1三層無しA14×2</v>
      </c>
      <c r="B99" s="275">
        <v>1</v>
      </c>
      <c r="C99" s="275" t="s">
        <v>106</v>
      </c>
      <c r="D99" s="275" t="s">
        <v>91</v>
      </c>
      <c r="E99" s="275" t="s">
        <v>139</v>
      </c>
      <c r="F99" s="275" t="s">
        <v>141</v>
      </c>
      <c r="G99" s="275">
        <v>29</v>
      </c>
      <c r="H99" s="281">
        <v>2.33</v>
      </c>
      <c r="I99" s="282">
        <v>0.52</v>
      </c>
      <c r="J99" s="282">
        <v>0.27</v>
      </c>
      <c r="K99" s="282">
        <v>0.13</v>
      </c>
    </row>
    <row r="100" spans="1:11" ht="15" customHeight="1" x14ac:dyDescent="0.2">
      <c r="A100" s="398" t="str">
        <f t="shared" si="1"/>
        <v>1三層無しA15×2</v>
      </c>
      <c r="B100" s="275">
        <v>1</v>
      </c>
      <c r="C100" s="275" t="s">
        <v>106</v>
      </c>
      <c r="D100" s="275" t="s">
        <v>91</v>
      </c>
      <c r="E100" s="275" t="s">
        <v>139</v>
      </c>
      <c r="F100" s="275" t="s">
        <v>140</v>
      </c>
      <c r="G100" s="275">
        <v>29</v>
      </c>
      <c r="H100" s="281">
        <v>2.33</v>
      </c>
      <c r="I100" s="282">
        <v>0.52</v>
      </c>
      <c r="J100" s="282">
        <v>0.27</v>
      </c>
      <c r="K100" s="282">
        <v>0.13</v>
      </c>
    </row>
    <row r="101" spans="1:11" ht="15" customHeight="1" x14ac:dyDescent="0.2">
      <c r="A101" s="398" t="str">
        <f t="shared" si="1"/>
        <v>1三層無しA16×2</v>
      </c>
      <c r="B101" s="275">
        <v>1</v>
      </c>
      <c r="C101" s="275" t="s">
        <v>106</v>
      </c>
      <c r="D101" s="275" t="s">
        <v>91</v>
      </c>
      <c r="E101" s="275" t="s">
        <v>139</v>
      </c>
      <c r="F101" s="275" t="s">
        <v>138</v>
      </c>
      <c r="G101" s="275">
        <v>29</v>
      </c>
      <c r="H101" s="281">
        <v>2.33</v>
      </c>
      <c r="I101" s="282">
        <v>0.52</v>
      </c>
      <c r="J101" s="282">
        <v>0.27</v>
      </c>
      <c r="K101" s="282">
        <v>0.13</v>
      </c>
    </row>
    <row r="102" spans="1:11" ht="15" customHeight="1" x14ac:dyDescent="0.2">
      <c r="A102" s="398" t="str">
        <f t="shared" si="1"/>
        <v>1複層LowE（日射取得型）G4</v>
      </c>
      <c r="B102" s="275">
        <v>1</v>
      </c>
      <c r="C102" s="275" t="s">
        <v>154</v>
      </c>
      <c r="D102" s="275" t="s">
        <v>108</v>
      </c>
      <c r="E102" s="275" t="s">
        <v>137</v>
      </c>
      <c r="F102" s="275">
        <v>4</v>
      </c>
      <c r="G102" s="275">
        <v>35</v>
      </c>
      <c r="H102" s="281">
        <v>2.91</v>
      </c>
      <c r="I102" s="282">
        <v>0.46</v>
      </c>
      <c r="J102" s="282">
        <v>0.27</v>
      </c>
      <c r="K102" s="282">
        <v>0.11</v>
      </c>
    </row>
    <row r="103" spans="1:11" ht="15" customHeight="1" x14ac:dyDescent="0.2">
      <c r="A103" s="398" t="str">
        <f t="shared" si="1"/>
        <v>1複層LowE（日射遮蔽型）G4</v>
      </c>
      <c r="B103" s="275">
        <v>1</v>
      </c>
      <c r="C103" s="275" t="s">
        <v>154</v>
      </c>
      <c r="D103" s="275" t="s">
        <v>107</v>
      </c>
      <c r="E103" s="275" t="s">
        <v>137</v>
      </c>
      <c r="F103" s="275">
        <v>4</v>
      </c>
      <c r="G103" s="275">
        <v>36</v>
      </c>
      <c r="H103" s="281">
        <v>2.91</v>
      </c>
      <c r="I103" s="282">
        <v>0.28999999999999998</v>
      </c>
      <c r="J103" s="282">
        <v>0.19</v>
      </c>
      <c r="K103" s="282">
        <v>0.08</v>
      </c>
    </row>
    <row r="104" spans="1:11" ht="15" customHeight="1" x14ac:dyDescent="0.2">
      <c r="A104" s="398" t="str">
        <f t="shared" si="1"/>
        <v>1複層LowE（日射取得型）G5</v>
      </c>
      <c r="B104" s="275">
        <v>1</v>
      </c>
      <c r="C104" s="275" t="s">
        <v>154</v>
      </c>
      <c r="D104" s="275" t="s">
        <v>108</v>
      </c>
      <c r="E104" s="275" t="s">
        <v>137</v>
      </c>
      <c r="F104" s="275">
        <v>5</v>
      </c>
      <c r="G104" s="275">
        <v>35</v>
      </c>
      <c r="H104" s="281">
        <v>2.91</v>
      </c>
      <c r="I104" s="282">
        <v>0.46</v>
      </c>
      <c r="J104" s="282">
        <v>0.27</v>
      </c>
      <c r="K104" s="282">
        <v>0.11</v>
      </c>
    </row>
    <row r="105" spans="1:11" ht="15" customHeight="1" x14ac:dyDescent="0.2">
      <c r="A105" s="398" t="str">
        <f t="shared" si="1"/>
        <v>1複層LowE（日射遮蔽型）G5</v>
      </c>
      <c r="B105" s="275">
        <v>1</v>
      </c>
      <c r="C105" s="275" t="s">
        <v>154</v>
      </c>
      <c r="D105" s="275" t="s">
        <v>107</v>
      </c>
      <c r="E105" s="275" t="s">
        <v>137</v>
      </c>
      <c r="F105" s="275">
        <v>5</v>
      </c>
      <c r="G105" s="275">
        <v>36</v>
      </c>
      <c r="H105" s="281">
        <v>2.91</v>
      </c>
      <c r="I105" s="282">
        <v>0.28999999999999998</v>
      </c>
      <c r="J105" s="282">
        <v>0.19</v>
      </c>
      <c r="K105" s="282">
        <v>0.08</v>
      </c>
    </row>
    <row r="106" spans="1:11" ht="15" customHeight="1" x14ac:dyDescent="0.2">
      <c r="A106" s="398" t="str">
        <f t="shared" si="1"/>
        <v>1複層LowE（日射取得型）G6</v>
      </c>
      <c r="B106" s="275">
        <v>1</v>
      </c>
      <c r="C106" s="275" t="s">
        <v>154</v>
      </c>
      <c r="D106" s="275" t="s">
        <v>108</v>
      </c>
      <c r="E106" s="275" t="s">
        <v>137</v>
      </c>
      <c r="F106" s="275">
        <v>6</v>
      </c>
      <c r="G106" s="275">
        <v>35</v>
      </c>
      <c r="H106" s="281">
        <v>2.91</v>
      </c>
      <c r="I106" s="282">
        <v>0.46</v>
      </c>
      <c r="J106" s="282">
        <v>0.27</v>
      </c>
      <c r="K106" s="282">
        <v>0.11</v>
      </c>
    </row>
    <row r="107" spans="1:11" ht="15" customHeight="1" x14ac:dyDescent="0.2">
      <c r="A107" s="398" t="str">
        <f t="shared" si="1"/>
        <v>1複層LowE（日射遮蔽型）G6</v>
      </c>
      <c r="B107" s="275">
        <v>1</v>
      </c>
      <c r="C107" s="275" t="s">
        <v>154</v>
      </c>
      <c r="D107" s="275" t="s">
        <v>107</v>
      </c>
      <c r="E107" s="275" t="s">
        <v>137</v>
      </c>
      <c r="F107" s="275">
        <v>6</v>
      </c>
      <c r="G107" s="275">
        <v>36</v>
      </c>
      <c r="H107" s="281">
        <v>2.91</v>
      </c>
      <c r="I107" s="282">
        <v>0.28999999999999998</v>
      </c>
      <c r="J107" s="282">
        <v>0.19</v>
      </c>
      <c r="K107" s="282">
        <v>0.08</v>
      </c>
    </row>
    <row r="108" spans="1:11" ht="15" customHeight="1" x14ac:dyDescent="0.2">
      <c r="A108" s="398" t="str">
        <f t="shared" si="1"/>
        <v>1複層LowE（日射取得型）G7</v>
      </c>
      <c r="B108" s="275">
        <v>1</v>
      </c>
      <c r="C108" s="275" t="s">
        <v>154</v>
      </c>
      <c r="D108" s="275" t="s">
        <v>108</v>
      </c>
      <c r="E108" s="275" t="s">
        <v>137</v>
      </c>
      <c r="F108" s="275">
        <v>7</v>
      </c>
      <c r="G108" s="275">
        <v>35</v>
      </c>
      <c r="H108" s="281">
        <v>2.91</v>
      </c>
      <c r="I108" s="282">
        <v>0.46</v>
      </c>
      <c r="J108" s="282">
        <v>0.27</v>
      </c>
      <c r="K108" s="282">
        <v>0.11</v>
      </c>
    </row>
    <row r="109" spans="1:11" ht="15" customHeight="1" x14ac:dyDescent="0.2">
      <c r="A109" s="398" t="str">
        <f t="shared" si="1"/>
        <v>1複層LowE（日射遮蔽型）G7</v>
      </c>
      <c r="B109" s="275">
        <v>1</v>
      </c>
      <c r="C109" s="275" t="s">
        <v>154</v>
      </c>
      <c r="D109" s="275" t="s">
        <v>107</v>
      </c>
      <c r="E109" s="275" t="s">
        <v>137</v>
      </c>
      <c r="F109" s="275">
        <v>7</v>
      </c>
      <c r="G109" s="275">
        <v>36</v>
      </c>
      <c r="H109" s="281">
        <v>2.91</v>
      </c>
      <c r="I109" s="282">
        <v>0.28999999999999998</v>
      </c>
      <c r="J109" s="282">
        <v>0.19</v>
      </c>
      <c r="K109" s="282">
        <v>0.08</v>
      </c>
    </row>
    <row r="110" spans="1:11" ht="15" customHeight="1" x14ac:dyDescent="0.2">
      <c r="A110" s="398" t="str">
        <f t="shared" si="1"/>
        <v>1複層LowE（日射取得型）G8</v>
      </c>
      <c r="B110" s="275">
        <v>1</v>
      </c>
      <c r="C110" s="275" t="s">
        <v>154</v>
      </c>
      <c r="D110" s="275" t="s">
        <v>108</v>
      </c>
      <c r="E110" s="275" t="s">
        <v>137</v>
      </c>
      <c r="F110" s="275">
        <v>8</v>
      </c>
      <c r="G110" s="275">
        <v>33</v>
      </c>
      <c r="H110" s="281">
        <v>2.33</v>
      </c>
      <c r="I110" s="282">
        <v>0.46</v>
      </c>
      <c r="J110" s="282">
        <v>0.27</v>
      </c>
      <c r="K110" s="282">
        <v>0.11</v>
      </c>
    </row>
    <row r="111" spans="1:11" ht="15" customHeight="1" x14ac:dyDescent="0.2">
      <c r="A111" s="398" t="str">
        <f t="shared" si="1"/>
        <v>1複層LowE（日射遮蔽型）G8</v>
      </c>
      <c r="B111" s="275">
        <v>1</v>
      </c>
      <c r="C111" s="275" t="s">
        <v>154</v>
      </c>
      <c r="D111" s="275" t="s">
        <v>107</v>
      </c>
      <c r="E111" s="275" t="s">
        <v>137</v>
      </c>
      <c r="F111" s="275">
        <v>8</v>
      </c>
      <c r="G111" s="275">
        <v>34</v>
      </c>
      <c r="H111" s="281">
        <v>2.33</v>
      </c>
      <c r="I111" s="282">
        <v>0.28999999999999998</v>
      </c>
      <c r="J111" s="282">
        <v>0.19</v>
      </c>
      <c r="K111" s="282">
        <v>0.08</v>
      </c>
    </row>
    <row r="112" spans="1:11" ht="15" customHeight="1" x14ac:dyDescent="0.2">
      <c r="A112" s="398" t="str">
        <f t="shared" si="1"/>
        <v>1複層LowE（日射取得型）G9</v>
      </c>
      <c r="B112" s="275">
        <v>1</v>
      </c>
      <c r="C112" s="275" t="s">
        <v>154</v>
      </c>
      <c r="D112" s="275" t="s">
        <v>108</v>
      </c>
      <c r="E112" s="275" t="s">
        <v>137</v>
      </c>
      <c r="F112" s="275">
        <v>9</v>
      </c>
      <c r="G112" s="275">
        <v>33</v>
      </c>
      <c r="H112" s="281">
        <v>2.33</v>
      </c>
      <c r="I112" s="282">
        <v>0.46</v>
      </c>
      <c r="J112" s="282">
        <v>0.27</v>
      </c>
      <c r="K112" s="282">
        <v>0.11</v>
      </c>
    </row>
    <row r="113" spans="1:11" ht="15" customHeight="1" x14ac:dyDescent="0.2">
      <c r="A113" s="398" t="str">
        <f t="shared" si="1"/>
        <v>1複層LowE（日射遮蔽型）G9</v>
      </c>
      <c r="B113" s="275">
        <v>1</v>
      </c>
      <c r="C113" s="275" t="s">
        <v>154</v>
      </c>
      <c r="D113" s="275" t="s">
        <v>107</v>
      </c>
      <c r="E113" s="275" t="s">
        <v>137</v>
      </c>
      <c r="F113" s="275">
        <v>9</v>
      </c>
      <c r="G113" s="275">
        <v>34</v>
      </c>
      <c r="H113" s="281">
        <v>2.33</v>
      </c>
      <c r="I113" s="282">
        <v>0.28999999999999998</v>
      </c>
      <c r="J113" s="282">
        <v>0.19</v>
      </c>
      <c r="K113" s="282">
        <v>0.08</v>
      </c>
    </row>
    <row r="114" spans="1:11" ht="15" customHeight="1" x14ac:dyDescent="0.2">
      <c r="A114" s="398" t="str">
        <f t="shared" si="1"/>
        <v>1複層LowE（日射取得型）G10</v>
      </c>
      <c r="B114" s="275">
        <v>1</v>
      </c>
      <c r="C114" s="275" t="s">
        <v>154</v>
      </c>
      <c r="D114" s="275" t="s">
        <v>108</v>
      </c>
      <c r="E114" s="275" t="s">
        <v>137</v>
      </c>
      <c r="F114" s="275">
        <v>10</v>
      </c>
      <c r="G114" s="275">
        <v>31</v>
      </c>
      <c r="H114" s="281">
        <v>2.15</v>
      </c>
      <c r="I114" s="282">
        <v>0.46</v>
      </c>
      <c r="J114" s="282">
        <v>0.27</v>
      </c>
      <c r="K114" s="282">
        <v>0.11</v>
      </c>
    </row>
    <row r="115" spans="1:11" ht="15" customHeight="1" x14ac:dyDescent="0.2">
      <c r="A115" s="398" t="str">
        <f t="shared" si="1"/>
        <v>1複層LowE（日射遮蔽型）G10</v>
      </c>
      <c r="B115" s="275">
        <v>1</v>
      </c>
      <c r="C115" s="275" t="s">
        <v>154</v>
      </c>
      <c r="D115" s="275" t="s">
        <v>107</v>
      </c>
      <c r="E115" s="275" t="s">
        <v>137</v>
      </c>
      <c r="F115" s="275">
        <v>10</v>
      </c>
      <c r="G115" s="275">
        <v>32</v>
      </c>
      <c r="H115" s="281">
        <v>2.15</v>
      </c>
      <c r="I115" s="282">
        <v>0.28999999999999998</v>
      </c>
      <c r="J115" s="282">
        <v>0.19</v>
      </c>
      <c r="K115" s="282">
        <v>0.08</v>
      </c>
    </row>
    <row r="116" spans="1:11" ht="15" customHeight="1" x14ac:dyDescent="0.2">
      <c r="A116" s="398" t="str">
        <f t="shared" si="1"/>
        <v>1複層LowE（日射取得型）G11</v>
      </c>
      <c r="B116" s="275">
        <v>1</v>
      </c>
      <c r="C116" s="275" t="s">
        <v>154</v>
      </c>
      <c r="D116" s="275" t="s">
        <v>108</v>
      </c>
      <c r="E116" s="275" t="s">
        <v>137</v>
      </c>
      <c r="F116" s="275">
        <v>11</v>
      </c>
      <c r="G116" s="275">
        <v>31</v>
      </c>
      <c r="H116" s="281">
        <v>2.15</v>
      </c>
      <c r="I116" s="282">
        <v>0.46</v>
      </c>
      <c r="J116" s="282">
        <v>0.27</v>
      </c>
      <c r="K116" s="282">
        <v>0.11</v>
      </c>
    </row>
    <row r="117" spans="1:11" ht="15" customHeight="1" x14ac:dyDescent="0.2">
      <c r="A117" s="398" t="str">
        <f t="shared" si="1"/>
        <v>1複層LowE（日射遮蔽型）G11</v>
      </c>
      <c r="B117" s="275">
        <v>1</v>
      </c>
      <c r="C117" s="275" t="s">
        <v>154</v>
      </c>
      <c r="D117" s="275" t="s">
        <v>107</v>
      </c>
      <c r="E117" s="275" t="s">
        <v>137</v>
      </c>
      <c r="F117" s="275">
        <v>11</v>
      </c>
      <c r="G117" s="275">
        <v>32</v>
      </c>
      <c r="H117" s="281">
        <v>2.15</v>
      </c>
      <c r="I117" s="282">
        <v>0.28999999999999998</v>
      </c>
      <c r="J117" s="282">
        <v>0.19</v>
      </c>
      <c r="K117" s="282">
        <v>0.08</v>
      </c>
    </row>
    <row r="118" spans="1:11" ht="15" customHeight="1" x14ac:dyDescent="0.2">
      <c r="A118" s="398" t="str">
        <f t="shared" si="1"/>
        <v>1複層LowE（日射取得型）G12</v>
      </c>
      <c r="B118" s="275">
        <v>1</v>
      </c>
      <c r="C118" s="275" t="s">
        <v>154</v>
      </c>
      <c r="D118" s="275" t="s">
        <v>108</v>
      </c>
      <c r="E118" s="275" t="s">
        <v>137</v>
      </c>
      <c r="F118" s="275">
        <v>12</v>
      </c>
      <c r="G118" s="275">
        <v>31</v>
      </c>
      <c r="H118" s="281">
        <v>2.15</v>
      </c>
      <c r="I118" s="282">
        <v>0.46</v>
      </c>
      <c r="J118" s="282">
        <v>0.27</v>
      </c>
      <c r="K118" s="282">
        <v>0.11</v>
      </c>
    </row>
    <row r="119" spans="1:11" ht="15" customHeight="1" x14ac:dyDescent="0.2">
      <c r="A119" s="398" t="str">
        <f t="shared" si="1"/>
        <v>1複層LowE（日射遮蔽型）G12</v>
      </c>
      <c r="B119" s="275">
        <v>1</v>
      </c>
      <c r="C119" s="275" t="s">
        <v>154</v>
      </c>
      <c r="D119" s="275" t="s">
        <v>107</v>
      </c>
      <c r="E119" s="275" t="s">
        <v>137</v>
      </c>
      <c r="F119" s="275">
        <v>12</v>
      </c>
      <c r="G119" s="275">
        <v>32</v>
      </c>
      <c r="H119" s="281">
        <v>2.15</v>
      </c>
      <c r="I119" s="282">
        <v>0.28999999999999998</v>
      </c>
      <c r="J119" s="282">
        <v>0.19</v>
      </c>
      <c r="K119" s="282">
        <v>0.08</v>
      </c>
    </row>
    <row r="120" spans="1:11" ht="15" customHeight="1" x14ac:dyDescent="0.2">
      <c r="A120" s="398" t="str">
        <f t="shared" si="1"/>
        <v>1複層LowE（日射取得型）G13</v>
      </c>
      <c r="B120" s="275">
        <v>1</v>
      </c>
      <c r="C120" s="275" t="s">
        <v>154</v>
      </c>
      <c r="D120" s="275" t="s">
        <v>108</v>
      </c>
      <c r="E120" s="275" t="s">
        <v>137</v>
      </c>
      <c r="F120" s="275">
        <v>13</v>
      </c>
      <c r="G120" s="275">
        <v>31</v>
      </c>
      <c r="H120" s="281">
        <v>2.15</v>
      </c>
      <c r="I120" s="282">
        <v>0.46</v>
      </c>
      <c r="J120" s="282">
        <v>0.27</v>
      </c>
      <c r="K120" s="282">
        <v>0.11</v>
      </c>
    </row>
    <row r="121" spans="1:11" ht="15" customHeight="1" x14ac:dyDescent="0.2">
      <c r="A121" s="398" t="str">
        <f t="shared" si="1"/>
        <v>1複層LowE（日射遮蔽型）G13</v>
      </c>
      <c r="B121" s="275">
        <v>1</v>
      </c>
      <c r="C121" s="275" t="s">
        <v>154</v>
      </c>
      <c r="D121" s="275" t="s">
        <v>107</v>
      </c>
      <c r="E121" s="275" t="s">
        <v>137</v>
      </c>
      <c r="F121" s="275">
        <v>13</v>
      </c>
      <c r="G121" s="275">
        <v>32</v>
      </c>
      <c r="H121" s="281">
        <v>2.15</v>
      </c>
      <c r="I121" s="282">
        <v>0.28999999999999998</v>
      </c>
      <c r="J121" s="282">
        <v>0.19</v>
      </c>
      <c r="K121" s="282">
        <v>0.08</v>
      </c>
    </row>
    <row r="122" spans="1:11" ht="15" customHeight="1" x14ac:dyDescent="0.2">
      <c r="A122" s="398" t="str">
        <f t="shared" si="1"/>
        <v>1複層LowE（日射取得型）G14</v>
      </c>
      <c r="B122" s="275">
        <v>1</v>
      </c>
      <c r="C122" s="275" t="s">
        <v>154</v>
      </c>
      <c r="D122" s="275" t="s">
        <v>108</v>
      </c>
      <c r="E122" s="275" t="s">
        <v>137</v>
      </c>
      <c r="F122" s="275">
        <v>14</v>
      </c>
      <c r="G122" s="275">
        <v>31</v>
      </c>
      <c r="H122" s="281">
        <v>2.15</v>
      </c>
      <c r="I122" s="282">
        <v>0.46</v>
      </c>
      <c r="J122" s="282">
        <v>0.27</v>
      </c>
      <c r="K122" s="282">
        <v>0.11</v>
      </c>
    </row>
    <row r="123" spans="1:11" ht="15" customHeight="1" x14ac:dyDescent="0.2">
      <c r="A123" s="398" t="str">
        <f t="shared" si="1"/>
        <v>1複層LowE（日射遮蔽型）G14</v>
      </c>
      <c r="B123" s="275">
        <v>1</v>
      </c>
      <c r="C123" s="275" t="s">
        <v>154</v>
      </c>
      <c r="D123" s="275" t="s">
        <v>107</v>
      </c>
      <c r="E123" s="275" t="s">
        <v>137</v>
      </c>
      <c r="F123" s="275">
        <v>14</v>
      </c>
      <c r="G123" s="275">
        <v>32</v>
      </c>
      <c r="H123" s="281">
        <v>2.15</v>
      </c>
      <c r="I123" s="282">
        <v>0.28999999999999998</v>
      </c>
      <c r="J123" s="282">
        <v>0.19</v>
      </c>
      <c r="K123" s="282">
        <v>0.08</v>
      </c>
    </row>
    <row r="124" spans="1:11" ht="15" customHeight="1" x14ac:dyDescent="0.2">
      <c r="A124" s="398" t="str">
        <f t="shared" si="1"/>
        <v>1複層LowE（日射取得型）G15</v>
      </c>
      <c r="B124" s="275">
        <v>1</v>
      </c>
      <c r="C124" s="275" t="s">
        <v>154</v>
      </c>
      <c r="D124" s="275" t="s">
        <v>108</v>
      </c>
      <c r="E124" s="275" t="s">
        <v>137</v>
      </c>
      <c r="F124" s="275">
        <v>15</v>
      </c>
      <c r="G124" s="275">
        <v>31</v>
      </c>
      <c r="H124" s="281">
        <v>2.15</v>
      </c>
      <c r="I124" s="282">
        <v>0.46</v>
      </c>
      <c r="J124" s="282">
        <v>0.27</v>
      </c>
      <c r="K124" s="282">
        <v>0.11</v>
      </c>
    </row>
    <row r="125" spans="1:11" ht="15" customHeight="1" x14ac:dyDescent="0.2">
      <c r="A125" s="398" t="str">
        <f t="shared" si="1"/>
        <v>1複層LowE（日射遮蔽型）G15</v>
      </c>
      <c r="B125" s="275">
        <v>1</v>
      </c>
      <c r="C125" s="275" t="s">
        <v>154</v>
      </c>
      <c r="D125" s="275" t="s">
        <v>107</v>
      </c>
      <c r="E125" s="275" t="s">
        <v>137</v>
      </c>
      <c r="F125" s="275">
        <v>15</v>
      </c>
      <c r="G125" s="275">
        <v>32</v>
      </c>
      <c r="H125" s="281">
        <v>2.15</v>
      </c>
      <c r="I125" s="282">
        <v>0.28999999999999998</v>
      </c>
      <c r="J125" s="282">
        <v>0.19</v>
      </c>
      <c r="K125" s="282">
        <v>0.08</v>
      </c>
    </row>
    <row r="126" spans="1:11" ht="15" customHeight="1" x14ac:dyDescent="0.2">
      <c r="A126" s="398" t="str">
        <f t="shared" si="1"/>
        <v>1複層LowE（日射取得型）G16</v>
      </c>
      <c r="B126" s="275">
        <v>1</v>
      </c>
      <c r="C126" s="275" t="s">
        <v>154</v>
      </c>
      <c r="D126" s="275" t="s">
        <v>108</v>
      </c>
      <c r="E126" s="275" t="s">
        <v>137</v>
      </c>
      <c r="F126" s="275">
        <v>16</v>
      </c>
      <c r="G126" s="275">
        <v>31</v>
      </c>
      <c r="H126" s="281">
        <v>2.15</v>
      </c>
      <c r="I126" s="282">
        <v>0.46</v>
      </c>
      <c r="J126" s="282">
        <v>0.27</v>
      </c>
      <c r="K126" s="282">
        <v>0.11</v>
      </c>
    </row>
    <row r="127" spans="1:11" ht="15" customHeight="1" x14ac:dyDescent="0.2">
      <c r="A127" s="398" t="str">
        <f t="shared" si="1"/>
        <v>1複層LowE（日射遮蔽型）G16</v>
      </c>
      <c r="B127" s="275">
        <v>1</v>
      </c>
      <c r="C127" s="275" t="s">
        <v>154</v>
      </c>
      <c r="D127" s="275" t="s">
        <v>107</v>
      </c>
      <c r="E127" s="275" t="s">
        <v>137</v>
      </c>
      <c r="F127" s="275">
        <v>16</v>
      </c>
      <c r="G127" s="275">
        <v>32</v>
      </c>
      <c r="H127" s="281">
        <v>2.15</v>
      </c>
      <c r="I127" s="282">
        <v>0.28999999999999998</v>
      </c>
      <c r="J127" s="282">
        <v>0.19</v>
      </c>
      <c r="K127" s="282">
        <v>0.08</v>
      </c>
    </row>
    <row r="128" spans="1:11" ht="15" customHeight="1" x14ac:dyDescent="0.2">
      <c r="A128" s="398" t="str">
        <f t="shared" si="1"/>
        <v>1複層LowE（日射取得型）A4</v>
      </c>
      <c r="B128" s="275">
        <v>1</v>
      </c>
      <c r="C128" s="275" t="s">
        <v>154</v>
      </c>
      <c r="D128" s="275" t="s">
        <v>108</v>
      </c>
      <c r="E128" s="275" t="s">
        <v>139</v>
      </c>
      <c r="F128" s="275">
        <v>4</v>
      </c>
      <c r="G128" s="275">
        <v>41</v>
      </c>
      <c r="H128" s="281">
        <v>2.91</v>
      </c>
      <c r="I128" s="282">
        <v>0.46</v>
      </c>
      <c r="J128" s="282">
        <v>0.27</v>
      </c>
      <c r="K128" s="282">
        <v>0.11</v>
      </c>
    </row>
    <row r="129" spans="1:11" ht="15" customHeight="1" x14ac:dyDescent="0.2">
      <c r="A129" s="398" t="str">
        <f t="shared" si="1"/>
        <v>1複層LowE（日射遮蔽型）A4</v>
      </c>
      <c r="B129" s="275">
        <v>1</v>
      </c>
      <c r="C129" s="275" t="s">
        <v>154</v>
      </c>
      <c r="D129" s="275" t="s">
        <v>107</v>
      </c>
      <c r="E129" s="275" t="s">
        <v>139</v>
      </c>
      <c r="F129" s="275">
        <v>4</v>
      </c>
      <c r="G129" s="275">
        <v>42</v>
      </c>
      <c r="H129" s="281">
        <v>2.91</v>
      </c>
      <c r="I129" s="282">
        <v>0.28999999999999998</v>
      </c>
      <c r="J129" s="282">
        <v>0.19</v>
      </c>
      <c r="K129" s="282">
        <v>0.08</v>
      </c>
    </row>
    <row r="130" spans="1:11" ht="15" customHeight="1" x14ac:dyDescent="0.2">
      <c r="A130" s="398" t="str">
        <f t="shared" si="1"/>
        <v>1複層LowE（日射取得型）A5</v>
      </c>
      <c r="B130" s="275">
        <v>1</v>
      </c>
      <c r="C130" s="275" t="s">
        <v>154</v>
      </c>
      <c r="D130" s="275" t="s">
        <v>108</v>
      </c>
      <c r="E130" s="275" t="s">
        <v>139</v>
      </c>
      <c r="F130" s="275">
        <v>5</v>
      </c>
      <c r="G130" s="275">
        <v>41</v>
      </c>
      <c r="H130" s="281">
        <v>2.91</v>
      </c>
      <c r="I130" s="282">
        <v>0.46</v>
      </c>
      <c r="J130" s="282">
        <v>0.27</v>
      </c>
      <c r="K130" s="282">
        <v>0.11</v>
      </c>
    </row>
    <row r="131" spans="1:11" ht="15" customHeight="1" x14ac:dyDescent="0.2">
      <c r="A131" s="398" t="str">
        <f t="shared" si="1"/>
        <v>1複層LowE（日射遮蔽型）A5</v>
      </c>
      <c r="B131" s="275">
        <v>1</v>
      </c>
      <c r="C131" s="275" t="s">
        <v>154</v>
      </c>
      <c r="D131" s="275" t="s">
        <v>107</v>
      </c>
      <c r="E131" s="275" t="s">
        <v>139</v>
      </c>
      <c r="F131" s="275">
        <v>5</v>
      </c>
      <c r="G131" s="275">
        <v>42</v>
      </c>
      <c r="H131" s="281">
        <v>2.91</v>
      </c>
      <c r="I131" s="282">
        <v>0.28999999999999998</v>
      </c>
      <c r="J131" s="282">
        <v>0.19</v>
      </c>
      <c r="K131" s="282">
        <v>0.08</v>
      </c>
    </row>
    <row r="132" spans="1:11" ht="15" customHeight="1" x14ac:dyDescent="0.2">
      <c r="A132" s="398" t="str">
        <f t="shared" ref="A132:A195" si="2">B132&amp;C132&amp;D132&amp;E132&amp;F132</f>
        <v>1複層LowE（日射取得型）A6</v>
      </c>
      <c r="B132" s="275">
        <v>1</v>
      </c>
      <c r="C132" s="275" t="s">
        <v>154</v>
      </c>
      <c r="D132" s="275" t="s">
        <v>108</v>
      </c>
      <c r="E132" s="275" t="s">
        <v>139</v>
      </c>
      <c r="F132" s="275">
        <v>6</v>
      </c>
      <c r="G132" s="275">
        <v>41</v>
      </c>
      <c r="H132" s="281">
        <v>2.91</v>
      </c>
      <c r="I132" s="282">
        <v>0.46</v>
      </c>
      <c r="J132" s="282">
        <v>0.27</v>
      </c>
      <c r="K132" s="282">
        <v>0.11</v>
      </c>
    </row>
    <row r="133" spans="1:11" ht="15" customHeight="1" x14ac:dyDescent="0.2">
      <c r="A133" s="398" t="str">
        <f t="shared" si="2"/>
        <v>1複層LowE（日射遮蔽型）A6</v>
      </c>
      <c r="B133" s="275">
        <v>1</v>
      </c>
      <c r="C133" s="275" t="s">
        <v>154</v>
      </c>
      <c r="D133" s="275" t="s">
        <v>107</v>
      </c>
      <c r="E133" s="275" t="s">
        <v>139</v>
      </c>
      <c r="F133" s="275">
        <v>6</v>
      </c>
      <c r="G133" s="275">
        <v>42</v>
      </c>
      <c r="H133" s="281">
        <v>2.91</v>
      </c>
      <c r="I133" s="282">
        <v>0.28999999999999998</v>
      </c>
      <c r="J133" s="282">
        <v>0.19</v>
      </c>
      <c r="K133" s="282">
        <v>0.08</v>
      </c>
    </row>
    <row r="134" spans="1:11" ht="15" customHeight="1" x14ac:dyDescent="0.2">
      <c r="A134" s="398" t="str">
        <f t="shared" si="2"/>
        <v>1複層LowE（日射取得型）A7</v>
      </c>
      <c r="B134" s="275">
        <v>1</v>
      </c>
      <c r="C134" s="275" t="s">
        <v>154</v>
      </c>
      <c r="D134" s="275" t="s">
        <v>108</v>
      </c>
      <c r="E134" s="275" t="s">
        <v>139</v>
      </c>
      <c r="F134" s="275">
        <v>7</v>
      </c>
      <c r="G134" s="275">
        <v>41</v>
      </c>
      <c r="H134" s="281">
        <v>2.91</v>
      </c>
      <c r="I134" s="282">
        <v>0.46</v>
      </c>
      <c r="J134" s="282">
        <v>0.27</v>
      </c>
      <c r="K134" s="282">
        <v>0.11</v>
      </c>
    </row>
    <row r="135" spans="1:11" ht="15" customHeight="1" x14ac:dyDescent="0.2">
      <c r="A135" s="398" t="str">
        <f t="shared" si="2"/>
        <v>1複層LowE（日射遮蔽型）A7</v>
      </c>
      <c r="B135" s="275">
        <v>1</v>
      </c>
      <c r="C135" s="275" t="s">
        <v>154</v>
      </c>
      <c r="D135" s="275" t="s">
        <v>107</v>
      </c>
      <c r="E135" s="275" t="s">
        <v>139</v>
      </c>
      <c r="F135" s="275">
        <v>7</v>
      </c>
      <c r="G135" s="275">
        <v>42</v>
      </c>
      <c r="H135" s="281">
        <v>2.91</v>
      </c>
      <c r="I135" s="282">
        <v>0.28999999999999998</v>
      </c>
      <c r="J135" s="282">
        <v>0.19</v>
      </c>
      <c r="K135" s="282">
        <v>0.08</v>
      </c>
    </row>
    <row r="136" spans="1:11" ht="15" customHeight="1" x14ac:dyDescent="0.2">
      <c r="A136" s="398" t="str">
        <f t="shared" si="2"/>
        <v>1複層LowE（日射取得型）A8</v>
      </c>
      <c r="B136" s="275">
        <v>1</v>
      </c>
      <c r="C136" s="275" t="s">
        <v>154</v>
      </c>
      <c r="D136" s="275" t="s">
        <v>108</v>
      </c>
      <c r="E136" s="275" t="s">
        <v>139</v>
      </c>
      <c r="F136" s="275">
        <v>8</v>
      </c>
      <c r="G136" s="275">
        <v>41</v>
      </c>
      <c r="H136" s="281">
        <v>2.91</v>
      </c>
      <c r="I136" s="282">
        <v>0.46</v>
      </c>
      <c r="J136" s="282">
        <v>0.27</v>
      </c>
      <c r="K136" s="282">
        <v>0.11</v>
      </c>
    </row>
    <row r="137" spans="1:11" ht="15" customHeight="1" x14ac:dyDescent="0.2">
      <c r="A137" s="398" t="str">
        <f t="shared" si="2"/>
        <v>1複層LowE（日射遮蔽型）A8</v>
      </c>
      <c r="B137" s="275">
        <v>1</v>
      </c>
      <c r="C137" s="275" t="s">
        <v>154</v>
      </c>
      <c r="D137" s="275" t="s">
        <v>107</v>
      </c>
      <c r="E137" s="275" t="s">
        <v>139</v>
      </c>
      <c r="F137" s="275">
        <v>8</v>
      </c>
      <c r="G137" s="275">
        <v>42</v>
      </c>
      <c r="H137" s="281">
        <v>2.91</v>
      </c>
      <c r="I137" s="282">
        <v>0.28999999999999998</v>
      </c>
      <c r="J137" s="282">
        <v>0.19</v>
      </c>
      <c r="K137" s="282">
        <v>0.08</v>
      </c>
    </row>
    <row r="138" spans="1:11" ht="15" customHeight="1" x14ac:dyDescent="0.2">
      <c r="A138" s="398" t="str">
        <f t="shared" si="2"/>
        <v>1複層LowE（日射取得型）A9</v>
      </c>
      <c r="B138" s="275">
        <v>1</v>
      </c>
      <c r="C138" s="275" t="s">
        <v>154</v>
      </c>
      <c r="D138" s="275" t="s">
        <v>108</v>
      </c>
      <c r="E138" s="275" t="s">
        <v>139</v>
      </c>
      <c r="F138" s="275">
        <v>9</v>
      </c>
      <c r="G138" s="275">
        <v>41</v>
      </c>
      <c r="H138" s="281">
        <v>2.91</v>
      </c>
      <c r="I138" s="282">
        <v>0.46</v>
      </c>
      <c r="J138" s="282">
        <v>0.27</v>
      </c>
      <c r="K138" s="282">
        <v>0.11</v>
      </c>
    </row>
    <row r="139" spans="1:11" ht="15" customHeight="1" x14ac:dyDescent="0.2">
      <c r="A139" s="398" t="str">
        <f t="shared" si="2"/>
        <v>1複層LowE（日射遮蔽型）A9</v>
      </c>
      <c r="B139" s="275">
        <v>1</v>
      </c>
      <c r="C139" s="275" t="s">
        <v>154</v>
      </c>
      <c r="D139" s="275" t="s">
        <v>107</v>
      </c>
      <c r="E139" s="275" t="s">
        <v>139</v>
      </c>
      <c r="F139" s="275">
        <v>9</v>
      </c>
      <c r="G139" s="275">
        <v>42</v>
      </c>
      <c r="H139" s="281">
        <v>2.91</v>
      </c>
      <c r="I139" s="282">
        <v>0.28999999999999998</v>
      </c>
      <c r="J139" s="282">
        <v>0.19</v>
      </c>
      <c r="K139" s="282">
        <v>0.08</v>
      </c>
    </row>
    <row r="140" spans="1:11" ht="15" customHeight="1" x14ac:dyDescent="0.2">
      <c r="A140" s="398" t="str">
        <f t="shared" si="2"/>
        <v>1複層LowE（日射取得型）A10</v>
      </c>
      <c r="B140" s="275">
        <v>1</v>
      </c>
      <c r="C140" s="275" t="s">
        <v>154</v>
      </c>
      <c r="D140" s="275" t="s">
        <v>108</v>
      </c>
      <c r="E140" s="275" t="s">
        <v>139</v>
      </c>
      <c r="F140" s="275">
        <v>10</v>
      </c>
      <c r="G140" s="275">
        <v>41</v>
      </c>
      <c r="H140" s="281">
        <v>2.91</v>
      </c>
      <c r="I140" s="282">
        <v>0.46</v>
      </c>
      <c r="J140" s="282">
        <v>0.27</v>
      </c>
      <c r="K140" s="282">
        <v>0.11</v>
      </c>
    </row>
    <row r="141" spans="1:11" ht="15" customHeight="1" x14ac:dyDescent="0.2">
      <c r="A141" s="398" t="str">
        <f t="shared" si="2"/>
        <v>1複層LowE（日射遮蔽型）A10</v>
      </c>
      <c r="B141" s="275">
        <v>1</v>
      </c>
      <c r="C141" s="275" t="s">
        <v>154</v>
      </c>
      <c r="D141" s="275" t="s">
        <v>107</v>
      </c>
      <c r="E141" s="275" t="s">
        <v>139</v>
      </c>
      <c r="F141" s="275">
        <v>10</v>
      </c>
      <c r="G141" s="275">
        <v>42</v>
      </c>
      <c r="H141" s="281">
        <v>2.91</v>
      </c>
      <c r="I141" s="282">
        <v>0.28999999999999998</v>
      </c>
      <c r="J141" s="282">
        <v>0.19</v>
      </c>
      <c r="K141" s="282">
        <v>0.08</v>
      </c>
    </row>
    <row r="142" spans="1:11" ht="15" customHeight="1" x14ac:dyDescent="0.2">
      <c r="A142" s="398" t="str">
        <f t="shared" si="2"/>
        <v>1複層LowE（日射取得型）A11</v>
      </c>
      <c r="B142" s="275">
        <v>1</v>
      </c>
      <c r="C142" s="275" t="s">
        <v>154</v>
      </c>
      <c r="D142" s="275" t="s">
        <v>108</v>
      </c>
      <c r="E142" s="275" t="s">
        <v>139</v>
      </c>
      <c r="F142" s="275">
        <v>11</v>
      </c>
      <c r="G142" s="275">
        <v>39</v>
      </c>
      <c r="H142" s="281">
        <v>2.33</v>
      </c>
      <c r="I142" s="282">
        <v>0.46</v>
      </c>
      <c r="J142" s="282">
        <v>0.27</v>
      </c>
      <c r="K142" s="282">
        <v>0.11</v>
      </c>
    </row>
    <row r="143" spans="1:11" ht="15" customHeight="1" x14ac:dyDescent="0.2">
      <c r="A143" s="398" t="str">
        <f t="shared" si="2"/>
        <v>1複層LowE（日射遮蔽型）A11</v>
      </c>
      <c r="B143" s="275">
        <v>1</v>
      </c>
      <c r="C143" s="275" t="s">
        <v>154</v>
      </c>
      <c r="D143" s="275" t="s">
        <v>107</v>
      </c>
      <c r="E143" s="275" t="s">
        <v>139</v>
      </c>
      <c r="F143" s="275">
        <v>11</v>
      </c>
      <c r="G143" s="275">
        <v>40</v>
      </c>
      <c r="H143" s="281">
        <v>2.33</v>
      </c>
      <c r="I143" s="282">
        <v>0.28999999999999998</v>
      </c>
      <c r="J143" s="282">
        <v>0.19</v>
      </c>
      <c r="K143" s="282">
        <v>0.08</v>
      </c>
    </row>
    <row r="144" spans="1:11" ht="15" customHeight="1" x14ac:dyDescent="0.2">
      <c r="A144" s="398" t="str">
        <f t="shared" si="2"/>
        <v>1複層LowE（日射取得型）A12</v>
      </c>
      <c r="B144" s="275">
        <v>1</v>
      </c>
      <c r="C144" s="275" t="s">
        <v>154</v>
      </c>
      <c r="D144" s="275" t="s">
        <v>108</v>
      </c>
      <c r="E144" s="275" t="s">
        <v>139</v>
      </c>
      <c r="F144" s="275">
        <v>12</v>
      </c>
      <c r="G144" s="275">
        <v>39</v>
      </c>
      <c r="H144" s="281">
        <v>2.33</v>
      </c>
      <c r="I144" s="282">
        <v>0.46</v>
      </c>
      <c r="J144" s="282">
        <v>0.27</v>
      </c>
      <c r="K144" s="282">
        <v>0.11</v>
      </c>
    </row>
    <row r="145" spans="1:11" ht="15" customHeight="1" x14ac:dyDescent="0.2">
      <c r="A145" s="398" t="str">
        <f t="shared" si="2"/>
        <v>1複層LowE（日射遮蔽型）A12</v>
      </c>
      <c r="B145" s="275">
        <v>1</v>
      </c>
      <c r="C145" s="275" t="s">
        <v>154</v>
      </c>
      <c r="D145" s="275" t="s">
        <v>107</v>
      </c>
      <c r="E145" s="275" t="s">
        <v>139</v>
      </c>
      <c r="F145" s="275">
        <v>12</v>
      </c>
      <c r="G145" s="275">
        <v>40</v>
      </c>
      <c r="H145" s="281">
        <v>2.33</v>
      </c>
      <c r="I145" s="282">
        <v>0.28999999999999998</v>
      </c>
      <c r="J145" s="282">
        <v>0.19</v>
      </c>
      <c r="K145" s="282">
        <v>0.08</v>
      </c>
    </row>
    <row r="146" spans="1:11" ht="15" customHeight="1" x14ac:dyDescent="0.2">
      <c r="A146" s="398" t="str">
        <f t="shared" si="2"/>
        <v>7複層LowE（日射取得型）A13</v>
      </c>
      <c r="B146" s="275">
        <v>7</v>
      </c>
      <c r="C146" s="275" t="s">
        <v>154</v>
      </c>
      <c r="D146" s="275" t="s">
        <v>108</v>
      </c>
      <c r="E146" s="275" t="s">
        <v>139</v>
      </c>
      <c r="F146" s="275">
        <v>13</v>
      </c>
      <c r="G146" s="275">
        <v>39</v>
      </c>
      <c r="H146" s="281">
        <v>2.33</v>
      </c>
      <c r="I146" s="282">
        <v>0.46</v>
      </c>
      <c r="J146" s="282">
        <v>0.27</v>
      </c>
      <c r="K146" s="282">
        <v>0.11</v>
      </c>
    </row>
    <row r="147" spans="1:11" ht="15" customHeight="1" x14ac:dyDescent="0.2">
      <c r="A147" s="398" t="str">
        <f t="shared" si="2"/>
        <v>1複層LowE（日射遮蔽型）A13</v>
      </c>
      <c r="B147" s="275">
        <v>1</v>
      </c>
      <c r="C147" s="275" t="s">
        <v>154</v>
      </c>
      <c r="D147" s="275" t="s">
        <v>107</v>
      </c>
      <c r="E147" s="275" t="s">
        <v>139</v>
      </c>
      <c r="F147" s="275">
        <v>13</v>
      </c>
      <c r="G147" s="275">
        <v>40</v>
      </c>
      <c r="H147" s="281">
        <v>2.33</v>
      </c>
      <c r="I147" s="282">
        <v>0.28999999999999998</v>
      </c>
      <c r="J147" s="282">
        <v>0.19</v>
      </c>
      <c r="K147" s="282">
        <v>0.08</v>
      </c>
    </row>
    <row r="148" spans="1:11" ht="15" customHeight="1" x14ac:dyDescent="0.2">
      <c r="A148" s="398" t="str">
        <f t="shared" si="2"/>
        <v>1複層LowE（日射取得型）A14</v>
      </c>
      <c r="B148" s="275">
        <v>1</v>
      </c>
      <c r="C148" s="275" t="s">
        <v>154</v>
      </c>
      <c r="D148" s="275" t="s">
        <v>108</v>
      </c>
      <c r="E148" s="275" t="s">
        <v>139</v>
      </c>
      <c r="F148" s="275">
        <v>14</v>
      </c>
      <c r="G148" s="275">
        <v>37</v>
      </c>
      <c r="H148" s="281">
        <v>2.15</v>
      </c>
      <c r="I148" s="282">
        <v>0.46</v>
      </c>
      <c r="J148" s="282">
        <v>0.27</v>
      </c>
      <c r="K148" s="282">
        <v>0.11</v>
      </c>
    </row>
    <row r="149" spans="1:11" ht="15" customHeight="1" x14ac:dyDescent="0.2">
      <c r="A149" s="398" t="str">
        <f t="shared" si="2"/>
        <v>1複層LowE（日射遮蔽型）A14</v>
      </c>
      <c r="B149" s="275">
        <v>1</v>
      </c>
      <c r="C149" s="275" t="s">
        <v>154</v>
      </c>
      <c r="D149" s="275" t="s">
        <v>107</v>
      </c>
      <c r="E149" s="275" t="s">
        <v>139</v>
      </c>
      <c r="F149" s="275">
        <v>14</v>
      </c>
      <c r="G149" s="275">
        <v>38</v>
      </c>
      <c r="H149" s="281">
        <v>2.15</v>
      </c>
      <c r="I149" s="282">
        <v>0.28999999999999998</v>
      </c>
      <c r="J149" s="282">
        <v>0.19</v>
      </c>
      <c r="K149" s="282">
        <v>0.08</v>
      </c>
    </row>
    <row r="150" spans="1:11" ht="15" customHeight="1" x14ac:dyDescent="0.2">
      <c r="A150" s="398" t="str">
        <f t="shared" si="2"/>
        <v>1複層LowE（日射取得型）A15</v>
      </c>
      <c r="B150" s="275">
        <v>1</v>
      </c>
      <c r="C150" s="275" t="s">
        <v>154</v>
      </c>
      <c r="D150" s="275" t="s">
        <v>108</v>
      </c>
      <c r="E150" s="275" t="s">
        <v>139</v>
      </c>
      <c r="F150" s="275">
        <v>15</v>
      </c>
      <c r="G150" s="275">
        <v>37</v>
      </c>
      <c r="H150" s="281">
        <v>2.15</v>
      </c>
      <c r="I150" s="282">
        <v>0.46</v>
      </c>
      <c r="J150" s="282">
        <v>0.27</v>
      </c>
      <c r="K150" s="282">
        <v>0.11</v>
      </c>
    </row>
    <row r="151" spans="1:11" ht="15" customHeight="1" x14ac:dyDescent="0.2">
      <c r="A151" s="398" t="str">
        <f t="shared" si="2"/>
        <v>1複層LowE（日射遮蔽型）A15</v>
      </c>
      <c r="B151" s="275">
        <v>1</v>
      </c>
      <c r="C151" s="275" t="s">
        <v>154</v>
      </c>
      <c r="D151" s="275" t="s">
        <v>107</v>
      </c>
      <c r="E151" s="275" t="s">
        <v>139</v>
      </c>
      <c r="F151" s="275">
        <v>15</v>
      </c>
      <c r="G151" s="275">
        <v>38</v>
      </c>
      <c r="H151" s="281">
        <v>2.15</v>
      </c>
      <c r="I151" s="282">
        <v>0.28999999999999998</v>
      </c>
      <c r="J151" s="282">
        <v>0.19</v>
      </c>
      <c r="K151" s="282">
        <v>0.08</v>
      </c>
    </row>
    <row r="152" spans="1:11" ht="15" customHeight="1" x14ac:dyDescent="0.2">
      <c r="A152" s="398" t="str">
        <f t="shared" si="2"/>
        <v>1複層LowE（日射取得型）A16</v>
      </c>
      <c r="B152" s="275">
        <v>1</v>
      </c>
      <c r="C152" s="275" t="s">
        <v>154</v>
      </c>
      <c r="D152" s="275" t="s">
        <v>108</v>
      </c>
      <c r="E152" s="275" t="s">
        <v>139</v>
      </c>
      <c r="F152" s="275">
        <v>16</v>
      </c>
      <c r="G152" s="275">
        <v>37</v>
      </c>
      <c r="H152" s="281">
        <v>2.15</v>
      </c>
      <c r="I152" s="282">
        <v>0.46</v>
      </c>
      <c r="J152" s="282">
        <v>0.27</v>
      </c>
      <c r="K152" s="282">
        <v>0.11</v>
      </c>
    </row>
    <row r="153" spans="1:11" ht="15" customHeight="1" x14ac:dyDescent="0.2">
      <c r="A153" s="398" t="str">
        <f t="shared" si="2"/>
        <v>1複層LowE（日射遮蔽型）A16</v>
      </c>
      <c r="B153" s="275">
        <v>1</v>
      </c>
      <c r="C153" s="275" t="s">
        <v>154</v>
      </c>
      <c r="D153" s="275" t="s">
        <v>107</v>
      </c>
      <c r="E153" s="275" t="s">
        <v>139</v>
      </c>
      <c r="F153" s="275">
        <v>16</v>
      </c>
      <c r="G153" s="275">
        <v>38</v>
      </c>
      <c r="H153" s="281">
        <v>2.15</v>
      </c>
      <c r="I153" s="282">
        <v>0.28999999999999998</v>
      </c>
      <c r="J153" s="282">
        <v>0.19</v>
      </c>
      <c r="K153" s="282">
        <v>0.08</v>
      </c>
    </row>
    <row r="154" spans="1:11" ht="15" customHeight="1" x14ac:dyDescent="0.2">
      <c r="A154" s="398" t="str">
        <f t="shared" si="2"/>
        <v>1複層無しA6</v>
      </c>
      <c r="B154" s="275">
        <v>1</v>
      </c>
      <c r="C154" s="275" t="s">
        <v>154</v>
      </c>
      <c r="D154" s="275" t="s">
        <v>91</v>
      </c>
      <c r="E154" s="275" t="s">
        <v>139</v>
      </c>
      <c r="F154" s="275">
        <v>6</v>
      </c>
      <c r="G154" s="275">
        <v>42</v>
      </c>
      <c r="H154" s="281">
        <v>3.49</v>
      </c>
      <c r="I154" s="282">
        <v>0.56999999999999995</v>
      </c>
      <c r="J154" s="282">
        <v>0.27</v>
      </c>
      <c r="K154" s="282">
        <v>0.12</v>
      </c>
    </row>
    <row r="155" spans="1:11" ht="15" customHeight="1" x14ac:dyDescent="0.2">
      <c r="A155" s="398" t="str">
        <f t="shared" si="2"/>
        <v>1複層無しA7</v>
      </c>
      <c r="B155" s="275">
        <v>1</v>
      </c>
      <c r="C155" s="275" t="s">
        <v>154</v>
      </c>
      <c r="D155" s="275" t="s">
        <v>91</v>
      </c>
      <c r="E155" s="275" t="s">
        <v>139</v>
      </c>
      <c r="F155" s="275">
        <v>7</v>
      </c>
      <c r="G155" s="275">
        <v>42</v>
      </c>
      <c r="H155" s="281">
        <v>3.49</v>
      </c>
      <c r="I155" s="282">
        <v>0.56999999999999995</v>
      </c>
      <c r="J155" s="282">
        <v>0.27</v>
      </c>
      <c r="K155" s="282">
        <v>0.12</v>
      </c>
    </row>
    <row r="156" spans="1:11" ht="15" customHeight="1" x14ac:dyDescent="0.2">
      <c r="A156" s="398" t="str">
        <f t="shared" si="2"/>
        <v>1複層無しA8</v>
      </c>
      <c r="B156" s="275">
        <v>1</v>
      </c>
      <c r="C156" s="275" t="s">
        <v>154</v>
      </c>
      <c r="D156" s="275" t="s">
        <v>91</v>
      </c>
      <c r="E156" s="275" t="s">
        <v>139</v>
      </c>
      <c r="F156" s="275">
        <v>8</v>
      </c>
      <c r="G156" s="275">
        <v>42</v>
      </c>
      <c r="H156" s="281">
        <v>3.49</v>
      </c>
      <c r="I156" s="282">
        <v>0.56999999999999995</v>
      </c>
      <c r="J156" s="282">
        <v>0.27</v>
      </c>
      <c r="K156" s="282">
        <v>0.12</v>
      </c>
    </row>
    <row r="157" spans="1:11" ht="15" customHeight="1" x14ac:dyDescent="0.2">
      <c r="A157" s="398" t="str">
        <f t="shared" si="2"/>
        <v>1複層無しA9</v>
      </c>
      <c r="B157" s="275">
        <v>1</v>
      </c>
      <c r="C157" s="275" t="s">
        <v>154</v>
      </c>
      <c r="D157" s="275" t="s">
        <v>91</v>
      </c>
      <c r="E157" s="275" t="s">
        <v>139</v>
      </c>
      <c r="F157" s="275">
        <v>9</v>
      </c>
      <c r="G157" s="275">
        <v>42</v>
      </c>
      <c r="H157" s="281">
        <v>3.49</v>
      </c>
      <c r="I157" s="282">
        <v>0.56999999999999995</v>
      </c>
      <c r="J157" s="282">
        <v>0.27</v>
      </c>
      <c r="K157" s="282">
        <v>0.12</v>
      </c>
    </row>
    <row r="158" spans="1:11" ht="15" customHeight="1" x14ac:dyDescent="0.2">
      <c r="A158" s="398" t="str">
        <f t="shared" si="2"/>
        <v>1複層無しA10</v>
      </c>
      <c r="B158" s="275">
        <v>1</v>
      </c>
      <c r="C158" s="275" t="s">
        <v>154</v>
      </c>
      <c r="D158" s="275" t="s">
        <v>91</v>
      </c>
      <c r="E158" s="275" t="s">
        <v>139</v>
      </c>
      <c r="F158" s="275">
        <v>10</v>
      </c>
      <c r="G158" s="275">
        <v>42</v>
      </c>
      <c r="H158" s="281">
        <v>3.49</v>
      </c>
      <c r="I158" s="282">
        <v>0.56999999999999995</v>
      </c>
      <c r="J158" s="282">
        <v>0.27</v>
      </c>
      <c r="K158" s="282">
        <v>0.12</v>
      </c>
    </row>
    <row r="159" spans="1:11" ht="15" customHeight="1" x14ac:dyDescent="0.2">
      <c r="A159" s="398" t="str">
        <f t="shared" si="2"/>
        <v>1複層無しA11</v>
      </c>
      <c r="B159" s="275">
        <v>1</v>
      </c>
      <c r="C159" s="275" t="s">
        <v>154</v>
      </c>
      <c r="D159" s="275" t="s">
        <v>91</v>
      </c>
      <c r="E159" s="275" t="s">
        <v>139</v>
      </c>
      <c r="F159" s="275">
        <v>11</v>
      </c>
      <c r="G159" s="275">
        <v>42</v>
      </c>
      <c r="H159" s="281">
        <v>3.49</v>
      </c>
      <c r="I159" s="282">
        <v>0.56999999999999995</v>
      </c>
      <c r="J159" s="282">
        <v>0.27</v>
      </c>
      <c r="K159" s="282">
        <v>0.12</v>
      </c>
    </row>
    <row r="160" spans="1:11" ht="15" customHeight="1" x14ac:dyDescent="0.2">
      <c r="A160" s="398" t="str">
        <f t="shared" si="2"/>
        <v>1複層無しA12</v>
      </c>
      <c r="B160" s="275">
        <v>1</v>
      </c>
      <c r="C160" s="275" t="s">
        <v>154</v>
      </c>
      <c r="D160" s="275" t="s">
        <v>91</v>
      </c>
      <c r="E160" s="275" t="s">
        <v>139</v>
      </c>
      <c r="F160" s="275">
        <v>12</v>
      </c>
      <c r="G160" s="275">
        <v>42</v>
      </c>
      <c r="H160" s="281">
        <v>3.49</v>
      </c>
      <c r="I160" s="282">
        <v>0.56999999999999995</v>
      </c>
      <c r="J160" s="282">
        <v>0.27</v>
      </c>
      <c r="K160" s="282">
        <v>0.12</v>
      </c>
    </row>
    <row r="161" spans="1:11" ht="15" customHeight="1" x14ac:dyDescent="0.2">
      <c r="A161" s="398" t="str">
        <f t="shared" si="2"/>
        <v>1複層無しA13</v>
      </c>
      <c r="B161" s="275">
        <v>1</v>
      </c>
      <c r="C161" s="275" t="s">
        <v>154</v>
      </c>
      <c r="D161" s="275" t="s">
        <v>91</v>
      </c>
      <c r="E161" s="275" t="s">
        <v>139</v>
      </c>
      <c r="F161" s="275">
        <v>13</v>
      </c>
      <c r="G161" s="275">
        <v>43</v>
      </c>
      <c r="H161" s="281">
        <v>2.91</v>
      </c>
      <c r="I161" s="282">
        <v>0.56999999999999995</v>
      </c>
      <c r="J161" s="282">
        <v>0.27</v>
      </c>
      <c r="K161" s="282">
        <v>0.12</v>
      </c>
    </row>
    <row r="162" spans="1:11" ht="15" customHeight="1" x14ac:dyDescent="0.2">
      <c r="A162" s="398" t="str">
        <f t="shared" si="2"/>
        <v>1複層無しA14</v>
      </c>
      <c r="B162" s="275">
        <v>1</v>
      </c>
      <c r="C162" s="275" t="s">
        <v>154</v>
      </c>
      <c r="D162" s="275" t="s">
        <v>91</v>
      </c>
      <c r="E162" s="275" t="s">
        <v>139</v>
      </c>
      <c r="F162" s="275">
        <v>14</v>
      </c>
      <c r="G162" s="275">
        <v>43</v>
      </c>
      <c r="H162" s="281">
        <v>2.91</v>
      </c>
      <c r="I162" s="282">
        <v>0.56999999999999995</v>
      </c>
      <c r="J162" s="282">
        <v>0.27</v>
      </c>
      <c r="K162" s="282">
        <v>0.12</v>
      </c>
    </row>
    <row r="163" spans="1:11" ht="15" customHeight="1" x14ac:dyDescent="0.2">
      <c r="A163" s="398" t="str">
        <f t="shared" si="2"/>
        <v>1複層無しA15</v>
      </c>
      <c r="B163" s="275">
        <v>1</v>
      </c>
      <c r="C163" s="275" t="s">
        <v>154</v>
      </c>
      <c r="D163" s="275" t="s">
        <v>91</v>
      </c>
      <c r="E163" s="275" t="s">
        <v>139</v>
      </c>
      <c r="F163" s="275">
        <v>15</v>
      </c>
      <c r="G163" s="275">
        <v>43</v>
      </c>
      <c r="H163" s="281">
        <v>2.91</v>
      </c>
      <c r="I163" s="282">
        <v>0.56999999999999995</v>
      </c>
      <c r="J163" s="282">
        <v>0.27</v>
      </c>
      <c r="K163" s="282">
        <v>0.12</v>
      </c>
    </row>
    <row r="164" spans="1:11" ht="15" customHeight="1" x14ac:dyDescent="0.2">
      <c r="A164" s="398" t="str">
        <f t="shared" si="2"/>
        <v>1複層無しA16</v>
      </c>
      <c r="B164" s="275">
        <v>1</v>
      </c>
      <c r="C164" s="275" t="s">
        <v>154</v>
      </c>
      <c r="D164" s="275" t="s">
        <v>91</v>
      </c>
      <c r="E164" s="275" t="s">
        <v>139</v>
      </c>
      <c r="F164" s="275">
        <v>16</v>
      </c>
      <c r="G164" s="275">
        <v>43</v>
      </c>
      <c r="H164" s="281">
        <v>2.91</v>
      </c>
      <c r="I164" s="282">
        <v>0.56999999999999995</v>
      </c>
      <c r="J164" s="282">
        <v>0.27</v>
      </c>
      <c r="K164" s="282">
        <v>0.12</v>
      </c>
    </row>
    <row r="165" spans="1:11" ht="15" customHeight="1" x14ac:dyDescent="0.2">
      <c r="A165" s="398" t="str">
        <f t="shared" si="2"/>
        <v>1単板無しN単板</v>
      </c>
      <c r="B165" s="275">
        <v>1</v>
      </c>
      <c r="C165" s="275" t="s">
        <v>150</v>
      </c>
      <c r="D165" s="275" t="s">
        <v>91</v>
      </c>
      <c r="E165" s="275" t="s">
        <v>134</v>
      </c>
      <c r="F165" s="275" t="s">
        <v>88</v>
      </c>
      <c r="G165" s="275">
        <v>45</v>
      </c>
      <c r="H165" s="281">
        <v>6.51</v>
      </c>
      <c r="I165" s="282">
        <v>0.63</v>
      </c>
      <c r="J165" s="282">
        <v>0.27</v>
      </c>
      <c r="K165" s="282">
        <v>0.14000000000000001</v>
      </c>
    </row>
    <row r="166" spans="1:11" ht="15" customHeight="1" x14ac:dyDescent="0.2">
      <c r="A166" s="398" t="str">
        <f t="shared" si="2"/>
        <v>2三層ダブルLowE（日射取得型）G6×2</v>
      </c>
      <c r="B166" s="275">
        <v>2</v>
      </c>
      <c r="C166" s="275" t="s">
        <v>106</v>
      </c>
      <c r="D166" s="275" t="s">
        <v>136</v>
      </c>
      <c r="E166" s="275" t="s">
        <v>137</v>
      </c>
      <c r="F166" s="275" t="s">
        <v>149</v>
      </c>
      <c r="G166" s="275">
        <v>50</v>
      </c>
      <c r="H166" s="281">
        <v>2.33</v>
      </c>
      <c r="I166" s="282">
        <v>0.43</v>
      </c>
      <c r="J166" s="282">
        <v>0.27</v>
      </c>
      <c r="K166" s="282">
        <v>0.1</v>
      </c>
    </row>
    <row r="167" spans="1:11" ht="15" customHeight="1" x14ac:dyDescent="0.2">
      <c r="A167" s="398" t="str">
        <f t="shared" si="2"/>
        <v>2三層ダブルLowE（日射遮蔽型）G6×2</v>
      </c>
      <c r="B167" s="275">
        <v>2</v>
      </c>
      <c r="C167" s="275" t="s">
        <v>106</v>
      </c>
      <c r="D167" s="275" t="s">
        <v>104</v>
      </c>
      <c r="E167" s="275" t="s">
        <v>137</v>
      </c>
      <c r="F167" s="275" t="s">
        <v>149</v>
      </c>
      <c r="G167" s="275">
        <v>51</v>
      </c>
      <c r="H167" s="281">
        <v>2.33</v>
      </c>
      <c r="I167" s="282">
        <v>0.26</v>
      </c>
      <c r="J167" s="282">
        <v>0.18</v>
      </c>
      <c r="K167" s="282">
        <v>0.06</v>
      </c>
    </row>
    <row r="168" spans="1:11" ht="15" customHeight="1" x14ac:dyDescent="0.2">
      <c r="A168" s="398" t="str">
        <f t="shared" si="2"/>
        <v>2三層ダブルLowE（日射取得型）G7×2</v>
      </c>
      <c r="B168" s="275">
        <v>2</v>
      </c>
      <c r="C168" s="275" t="s">
        <v>106</v>
      </c>
      <c r="D168" s="275" t="s">
        <v>136</v>
      </c>
      <c r="E168" s="275" t="s">
        <v>137</v>
      </c>
      <c r="F168" s="275" t="s">
        <v>148</v>
      </c>
      <c r="G168" s="275">
        <v>50</v>
      </c>
      <c r="H168" s="281">
        <v>2.33</v>
      </c>
      <c r="I168" s="282">
        <v>0.43</v>
      </c>
      <c r="J168" s="282">
        <v>0.27</v>
      </c>
      <c r="K168" s="282">
        <v>0.1</v>
      </c>
    </row>
    <row r="169" spans="1:11" ht="15" customHeight="1" x14ac:dyDescent="0.2">
      <c r="A169" s="398" t="str">
        <f t="shared" si="2"/>
        <v>2三層ダブルLowE（日射遮蔽型）G7×2</v>
      </c>
      <c r="B169" s="275">
        <v>2</v>
      </c>
      <c r="C169" s="275" t="s">
        <v>106</v>
      </c>
      <c r="D169" s="275" t="s">
        <v>104</v>
      </c>
      <c r="E169" s="275" t="s">
        <v>137</v>
      </c>
      <c r="F169" s="275" t="s">
        <v>148</v>
      </c>
      <c r="G169" s="275">
        <v>51</v>
      </c>
      <c r="H169" s="281">
        <v>2.33</v>
      </c>
      <c r="I169" s="282">
        <v>0.26</v>
      </c>
      <c r="J169" s="282">
        <v>0.18</v>
      </c>
      <c r="K169" s="282">
        <v>0.06</v>
      </c>
    </row>
    <row r="170" spans="1:11" ht="13.5" customHeight="1" x14ac:dyDescent="0.2">
      <c r="A170" s="398" t="str">
        <f t="shared" si="2"/>
        <v>2三層ダブルLowE（日射取得型）G8×2</v>
      </c>
      <c r="B170" s="275">
        <v>2</v>
      </c>
      <c r="C170" s="275" t="s">
        <v>106</v>
      </c>
      <c r="D170" s="275" t="s">
        <v>136</v>
      </c>
      <c r="E170" s="275" t="s">
        <v>137</v>
      </c>
      <c r="F170" s="275" t="s">
        <v>147</v>
      </c>
      <c r="G170" s="275">
        <v>48</v>
      </c>
      <c r="H170" s="281">
        <v>2.15</v>
      </c>
      <c r="I170" s="282">
        <v>0.43</v>
      </c>
      <c r="J170" s="282">
        <v>0.27</v>
      </c>
      <c r="K170" s="282">
        <v>0.1</v>
      </c>
    </row>
    <row r="171" spans="1:11" ht="13.5" customHeight="1" x14ac:dyDescent="0.2">
      <c r="A171" s="398" t="str">
        <f t="shared" si="2"/>
        <v>2三層ダブルLowE（日射遮蔽型）G8×2</v>
      </c>
      <c r="B171" s="275">
        <v>2</v>
      </c>
      <c r="C171" s="275" t="s">
        <v>106</v>
      </c>
      <c r="D171" s="275" t="s">
        <v>104</v>
      </c>
      <c r="E171" s="275" t="s">
        <v>137</v>
      </c>
      <c r="F171" s="275" t="s">
        <v>147</v>
      </c>
      <c r="G171" s="275">
        <v>49</v>
      </c>
      <c r="H171" s="281">
        <v>2.15</v>
      </c>
      <c r="I171" s="282">
        <v>0.26</v>
      </c>
      <c r="J171" s="282">
        <v>0.18</v>
      </c>
      <c r="K171" s="282">
        <v>0.06</v>
      </c>
    </row>
    <row r="172" spans="1:11" ht="13.5" customHeight="1" x14ac:dyDescent="0.2">
      <c r="A172" s="398" t="str">
        <f t="shared" si="2"/>
        <v>2三層ダブルLowE（日射取得型）G9×2</v>
      </c>
      <c r="B172" s="275">
        <v>2</v>
      </c>
      <c r="C172" s="275" t="s">
        <v>106</v>
      </c>
      <c r="D172" s="275" t="s">
        <v>136</v>
      </c>
      <c r="E172" s="275" t="s">
        <v>137</v>
      </c>
      <c r="F172" s="275" t="s">
        <v>146</v>
      </c>
      <c r="G172" s="275">
        <v>48</v>
      </c>
      <c r="H172" s="281">
        <v>2.15</v>
      </c>
      <c r="I172" s="282">
        <v>0.43</v>
      </c>
      <c r="J172" s="282">
        <v>0.27</v>
      </c>
      <c r="K172" s="282">
        <v>0.1</v>
      </c>
    </row>
    <row r="173" spans="1:11" ht="13.5" customHeight="1" x14ac:dyDescent="0.2">
      <c r="A173" s="398" t="str">
        <f t="shared" si="2"/>
        <v>2三層ダブルLowE（日射遮蔽型）G9×2</v>
      </c>
      <c r="B173" s="275">
        <v>2</v>
      </c>
      <c r="C173" s="275" t="s">
        <v>106</v>
      </c>
      <c r="D173" s="275" t="s">
        <v>104</v>
      </c>
      <c r="E173" s="275" t="s">
        <v>137</v>
      </c>
      <c r="F173" s="275" t="s">
        <v>146</v>
      </c>
      <c r="G173" s="275">
        <v>49</v>
      </c>
      <c r="H173" s="281">
        <v>2.15</v>
      </c>
      <c r="I173" s="282">
        <v>0.26</v>
      </c>
      <c r="J173" s="282">
        <v>0.18</v>
      </c>
      <c r="K173" s="282">
        <v>0.06</v>
      </c>
    </row>
    <row r="174" spans="1:11" ht="13.5" customHeight="1" x14ac:dyDescent="0.2">
      <c r="A174" s="398" t="str">
        <f t="shared" si="2"/>
        <v>2三層ダブルLowE（日射取得型）G10×2</v>
      </c>
      <c r="B174" s="275">
        <v>2</v>
      </c>
      <c r="C174" s="275" t="s">
        <v>106</v>
      </c>
      <c r="D174" s="275" t="s">
        <v>136</v>
      </c>
      <c r="E174" s="275" t="s">
        <v>137</v>
      </c>
      <c r="F174" s="275" t="s">
        <v>145</v>
      </c>
      <c r="G174" s="275">
        <v>48</v>
      </c>
      <c r="H174" s="281">
        <v>2.15</v>
      </c>
      <c r="I174" s="282">
        <v>0.43</v>
      </c>
      <c r="J174" s="282">
        <v>0.27</v>
      </c>
      <c r="K174" s="282">
        <v>0.1</v>
      </c>
    </row>
    <row r="175" spans="1:11" ht="13.5" customHeight="1" x14ac:dyDescent="0.2">
      <c r="A175" s="398" t="str">
        <f t="shared" si="2"/>
        <v>2三層ダブルLowE（日射遮蔽型）G10×2</v>
      </c>
      <c r="B175" s="275">
        <v>2</v>
      </c>
      <c r="C175" s="275" t="s">
        <v>106</v>
      </c>
      <c r="D175" s="275" t="s">
        <v>104</v>
      </c>
      <c r="E175" s="275" t="s">
        <v>137</v>
      </c>
      <c r="F175" s="275" t="s">
        <v>145</v>
      </c>
      <c r="G175" s="275">
        <v>49</v>
      </c>
      <c r="H175" s="281">
        <v>2.15</v>
      </c>
      <c r="I175" s="282">
        <v>0.26</v>
      </c>
      <c r="J175" s="282">
        <v>0.18</v>
      </c>
      <c r="K175" s="282">
        <v>0.06</v>
      </c>
    </row>
    <row r="176" spans="1:11" ht="13.5" customHeight="1" x14ac:dyDescent="0.2">
      <c r="A176" s="398" t="str">
        <f t="shared" si="2"/>
        <v>2三層ダブルLowE（日射取得型）G11×2</v>
      </c>
      <c r="B176" s="275">
        <v>2</v>
      </c>
      <c r="C176" s="275" t="s">
        <v>106</v>
      </c>
      <c r="D176" s="275" t="s">
        <v>136</v>
      </c>
      <c r="E176" s="275" t="s">
        <v>137</v>
      </c>
      <c r="F176" s="275" t="s">
        <v>144</v>
      </c>
      <c r="G176" s="275">
        <v>48</v>
      </c>
      <c r="H176" s="281">
        <v>2.15</v>
      </c>
      <c r="I176" s="282">
        <v>0.43</v>
      </c>
      <c r="J176" s="282">
        <v>0.27</v>
      </c>
      <c r="K176" s="282">
        <v>0.1</v>
      </c>
    </row>
    <row r="177" spans="1:11" x14ac:dyDescent="0.2">
      <c r="A177" s="398" t="str">
        <f t="shared" si="2"/>
        <v>2三層ダブルLowE（日射遮蔽型）G11×2</v>
      </c>
      <c r="B177" s="275">
        <v>2</v>
      </c>
      <c r="C177" s="275" t="s">
        <v>106</v>
      </c>
      <c r="D177" s="275" t="s">
        <v>104</v>
      </c>
      <c r="E177" s="275" t="s">
        <v>137</v>
      </c>
      <c r="F177" s="275" t="s">
        <v>144</v>
      </c>
      <c r="G177" s="275">
        <v>49</v>
      </c>
      <c r="H177" s="281">
        <v>2.15</v>
      </c>
      <c r="I177" s="282">
        <v>0.26</v>
      </c>
      <c r="J177" s="282">
        <v>0.18</v>
      </c>
      <c r="K177" s="282">
        <v>0.06</v>
      </c>
    </row>
    <row r="178" spans="1:11" x14ac:dyDescent="0.2">
      <c r="A178" s="398" t="str">
        <f t="shared" si="2"/>
        <v>2三層ダブルLowE（日射取得型）G12×2</v>
      </c>
      <c r="B178" s="275">
        <v>2</v>
      </c>
      <c r="C178" s="275" t="s">
        <v>106</v>
      </c>
      <c r="D178" s="275" t="s">
        <v>136</v>
      </c>
      <c r="E178" s="275" t="s">
        <v>137</v>
      </c>
      <c r="F178" s="275" t="s">
        <v>143</v>
      </c>
      <c r="G178" s="275">
        <v>46</v>
      </c>
      <c r="H178" s="281">
        <v>1.9</v>
      </c>
      <c r="I178" s="282">
        <v>0.43</v>
      </c>
      <c r="J178" s="282">
        <v>0.27</v>
      </c>
      <c r="K178" s="282">
        <v>0.1</v>
      </c>
    </row>
    <row r="179" spans="1:11" x14ac:dyDescent="0.2">
      <c r="A179" s="398" t="str">
        <f t="shared" si="2"/>
        <v>2三層ダブルLowE（日射遮蔽型）G12×2</v>
      </c>
      <c r="B179" s="275">
        <v>2</v>
      </c>
      <c r="C179" s="275" t="s">
        <v>106</v>
      </c>
      <c r="D179" s="275" t="s">
        <v>104</v>
      </c>
      <c r="E179" s="275" t="s">
        <v>137</v>
      </c>
      <c r="F179" s="275" t="s">
        <v>143</v>
      </c>
      <c r="G179" s="275">
        <v>47</v>
      </c>
      <c r="H179" s="281">
        <v>1.9</v>
      </c>
      <c r="I179" s="282">
        <v>0.26</v>
      </c>
      <c r="J179" s="282">
        <v>0.18</v>
      </c>
      <c r="K179" s="282">
        <v>0.06</v>
      </c>
    </row>
    <row r="180" spans="1:11" x14ac:dyDescent="0.2">
      <c r="A180" s="398" t="str">
        <f t="shared" si="2"/>
        <v>2三層ダブルLowE（日射取得型）G13×2</v>
      </c>
      <c r="B180" s="275">
        <v>2</v>
      </c>
      <c r="C180" s="275" t="s">
        <v>106</v>
      </c>
      <c r="D180" s="275" t="s">
        <v>136</v>
      </c>
      <c r="E180" s="275" t="s">
        <v>137</v>
      </c>
      <c r="F180" s="275" t="s">
        <v>142</v>
      </c>
      <c r="G180" s="275">
        <v>46</v>
      </c>
      <c r="H180" s="281">
        <v>1.9</v>
      </c>
      <c r="I180" s="282">
        <v>0.43</v>
      </c>
      <c r="J180" s="282">
        <v>0.27</v>
      </c>
      <c r="K180" s="282">
        <v>0.1</v>
      </c>
    </row>
    <row r="181" spans="1:11" x14ac:dyDescent="0.2">
      <c r="A181" s="398" t="str">
        <f t="shared" si="2"/>
        <v>2三層ダブルLowE（日射遮蔽型）G13×2</v>
      </c>
      <c r="B181" s="275">
        <v>2</v>
      </c>
      <c r="C181" s="275" t="s">
        <v>106</v>
      </c>
      <c r="D181" s="275" t="s">
        <v>104</v>
      </c>
      <c r="E181" s="275" t="s">
        <v>137</v>
      </c>
      <c r="F181" s="275" t="s">
        <v>142</v>
      </c>
      <c r="G181" s="275">
        <v>47</v>
      </c>
      <c r="H181" s="281">
        <v>1.9</v>
      </c>
      <c r="I181" s="282">
        <v>0.26</v>
      </c>
      <c r="J181" s="282">
        <v>0.18</v>
      </c>
      <c r="K181" s="282">
        <v>0.06</v>
      </c>
    </row>
    <row r="182" spans="1:11" x14ac:dyDescent="0.2">
      <c r="A182" s="398" t="str">
        <f t="shared" si="2"/>
        <v>2三層ダブルLowE（日射取得型）G14×2</v>
      </c>
      <c r="B182" s="275">
        <v>2</v>
      </c>
      <c r="C182" s="275" t="s">
        <v>106</v>
      </c>
      <c r="D182" s="275" t="s">
        <v>136</v>
      </c>
      <c r="E182" s="275" t="s">
        <v>137</v>
      </c>
      <c r="F182" s="275" t="s">
        <v>141</v>
      </c>
      <c r="G182" s="275">
        <v>46</v>
      </c>
      <c r="H182" s="281">
        <v>1.9</v>
      </c>
      <c r="I182" s="282">
        <v>0.43</v>
      </c>
      <c r="J182" s="282">
        <v>0.27</v>
      </c>
      <c r="K182" s="282">
        <v>0.1</v>
      </c>
    </row>
    <row r="183" spans="1:11" x14ac:dyDescent="0.2">
      <c r="A183" s="398" t="str">
        <f t="shared" si="2"/>
        <v>2三層ダブルLowE（日射遮蔽型）G14×2</v>
      </c>
      <c r="B183" s="275">
        <v>2</v>
      </c>
      <c r="C183" s="275" t="s">
        <v>106</v>
      </c>
      <c r="D183" s="275" t="s">
        <v>104</v>
      </c>
      <c r="E183" s="275" t="s">
        <v>137</v>
      </c>
      <c r="F183" s="275" t="s">
        <v>141</v>
      </c>
      <c r="G183" s="275">
        <v>47</v>
      </c>
      <c r="H183" s="281">
        <v>1.9</v>
      </c>
      <c r="I183" s="282">
        <v>0.26</v>
      </c>
      <c r="J183" s="282">
        <v>0.18</v>
      </c>
      <c r="K183" s="282">
        <v>0.06</v>
      </c>
    </row>
    <row r="184" spans="1:11" x14ac:dyDescent="0.2">
      <c r="A184" s="398" t="str">
        <f t="shared" si="2"/>
        <v>2三層ダブルLowE（日射取得型）G15×2</v>
      </c>
      <c r="B184" s="275">
        <v>2</v>
      </c>
      <c r="C184" s="275" t="s">
        <v>106</v>
      </c>
      <c r="D184" s="275" t="s">
        <v>136</v>
      </c>
      <c r="E184" s="275" t="s">
        <v>137</v>
      </c>
      <c r="F184" s="275" t="s">
        <v>140</v>
      </c>
      <c r="G184" s="275">
        <v>46</v>
      </c>
      <c r="H184" s="281">
        <v>1.9</v>
      </c>
      <c r="I184" s="282">
        <v>0.43</v>
      </c>
      <c r="J184" s="282">
        <v>0.27</v>
      </c>
      <c r="K184" s="282">
        <v>0.1</v>
      </c>
    </row>
    <row r="185" spans="1:11" x14ac:dyDescent="0.2">
      <c r="A185" s="398" t="str">
        <f t="shared" si="2"/>
        <v>2三層ダブルLowE（日射遮蔽型）G15×2</v>
      </c>
      <c r="B185" s="275">
        <v>2</v>
      </c>
      <c r="C185" s="275" t="s">
        <v>106</v>
      </c>
      <c r="D185" s="275" t="s">
        <v>104</v>
      </c>
      <c r="E185" s="275" t="s">
        <v>137</v>
      </c>
      <c r="F185" s="275" t="s">
        <v>140</v>
      </c>
      <c r="G185" s="275">
        <v>47</v>
      </c>
      <c r="H185" s="281">
        <v>1.9</v>
      </c>
      <c r="I185" s="282">
        <v>0.26</v>
      </c>
      <c r="J185" s="282">
        <v>0.18</v>
      </c>
      <c r="K185" s="282">
        <v>0.06</v>
      </c>
    </row>
    <row r="186" spans="1:11" x14ac:dyDescent="0.2">
      <c r="A186" s="398" t="str">
        <f t="shared" si="2"/>
        <v>2三層ダブルLowE（日射取得型）G16×2</v>
      </c>
      <c r="B186" s="275">
        <v>2</v>
      </c>
      <c r="C186" s="275" t="s">
        <v>106</v>
      </c>
      <c r="D186" s="275" t="s">
        <v>136</v>
      </c>
      <c r="E186" s="275" t="s">
        <v>137</v>
      </c>
      <c r="F186" s="275" t="s">
        <v>138</v>
      </c>
      <c r="G186" s="275">
        <v>46</v>
      </c>
      <c r="H186" s="281">
        <v>1.9</v>
      </c>
      <c r="I186" s="282">
        <v>0.43</v>
      </c>
      <c r="J186" s="282">
        <v>0.27</v>
      </c>
      <c r="K186" s="282">
        <v>0.1</v>
      </c>
    </row>
    <row r="187" spans="1:11" x14ac:dyDescent="0.2">
      <c r="A187" s="398" t="str">
        <f t="shared" si="2"/>
        <v>2三層ダブルLowE（日射遮蔽型）G16×2</v>
      </c>
      <c r="B187" s="275">
        <v>2</v>
      </c>
      <c r="C187" s="275" t="s">
        <v>106</v>
      </c>
      <c r="D187" s="275" t="s">
        <v>104</v>
      </c>
      <c r="E187" s="275" t="s">
        <v>137</v>
      </c>
      <c r="F187" s="275" t="s">
        <v>138</v>
      </c>
      <c r="G187" s="275">
        <v>47</v>
      </c>
      <c r="H187" s="281">
        <v>1.9</v>
      </c>
      <c r="I187" s="282">
        <v>0.26</v>
      </c>
      <c r="J187" s="282">
        <v>0.18</v>
      </c>
      <c r="K187" s="282">
        <v>0.06</v>
      </c>
    </row>
    <row r="188" spans="1:11" x14ac:dyDescent="0.2">
      <c r="A188" s="398" t="str">
        <f t="shared" si="2"/>
        <v>2三層ダブルLowE（日射取得型）A6×2</v>
      </c>
      <c r="B188" s="275">
        <v>2</v>
      </c>
      <c r="C188" s="275" t="s">
        <v>106</v>
      </c>
      <c r="D188" s="275" t="s">
        <v>136</v>
      </c>
      <c r="E188" s="275" t="s">
        <v>139</v>
      </c>
      <c r="F188" s="275" t="s">
        <v>149</v>
      </c>
      <c r="G188" s="275">
        <v>58</v>
      </c>
      <c r="H188" s="281">
        <v>2.91</v>
      </c>
      <c r="I188" s="282">
        <v>0.43</v>
      </c>
      <c r="J188" s="282">
        <v>0.27</v>
      </c>
      <c r="K188" s="282">
        <v>0.1</v>
      </c>
    </row>
    <row r="189" spans="1:11" x14ac:dyDescent="0.2">
      <c r="A189" s="398" t="str">
        <f t="shared" si="2"/>
        <v>2三層ダブルLowE（日射遮蔽型）A6×2</v>
      </c>
      <c r="B189" s="275">
        <v>2</v>
      </c>
      <c r="C189" s="275" t="s">
        <v>106</v>
      </c>
      <c r="D189" s="275" t="s">
        <v>104</v>
      </c>
      <c r="E189" s="275" t="s">
        <v>139</v>
      </c>
      <c r="F189" s="275" t="s">
        <v>149</v>
      </c>
      <c r="G189" s="275">
        <v>59</v>
      </c>
      <c r="H189" s="281">
        <v>2.91</v>
      </c>
      <c r="I189" s="282">
        <v>0.26</v>
      </c>
      <c r="J189" s="282">
        <v>0.18</v>
      </c>
      <c r="K189" s="282">
        <v>0.06</v>
      </c>
    </row>
    <row r="190" spans="1:11" x14ac:dyDescent="0.2">
      <c r="A190" s="398" t="str">
        <f t="shared" si="2"/>
        <v>2三層ダブルLowE（日射取得型）A7×2</v>
      </c>
      <c r="B190" s="275">
        <v>2</v>
      </c>
      <c r="C190" s="275" t="s">
        <v>106</v>
      </c>
      <c r="D190" s="275" t="s">
        <v>136</v>
      </c>
      <c r="E190" s="275" t="s">
        <v>139</v>
      </c>
      <c r="F190" s="275" t="s">
        <v>148</v>
      </c>
      <c r="G190" s="275">
        <v>58</v>
      </c>
      <c r="H190" s="281">
        <v>2.91</v>
      </c>
      <c r="I190" s="282">
        <v>0.43</v>
      </c>
      <c r="J190" s="282">
        <v>0.27</v>
      </c>
      <c r="K190" s="282">
        <v>0.1</v>
      </c>
    </row>
    <row r="191" spans="1:11" x14ac:dyDescent="0.2">
      <c r="A191" s="398" t="str">
        <f t="shared" si="2"/>
        <v>2三層ダブルLowE（日射遮蔽型）A7×2</v>
      </c>
      <c r="B191" s="275">
        <v>2</v>
      </c>
      <c r="C191" s="275" t="s">
        <v>106</v>
      </c>
      <c r="D191" s="275" t="s">
        <v>104</v>
      </c>
      <c r="E191" s="275" t="s">
        <v>139</v>
      </c>
      <c r="F191" s="275" t="s">
        <v>148</v>
      </c>
      <c r="G191" s="275">
        <v>59</v>
      </c>
      <c r="H191" s="281">
        <v>2.91</v>
      </c>
      <c r="I191" s="282">
        <v>0.26</v>
      </c>
      <c r="J191" s="282">
        <v>0.18</v>
      </c>
      <c r="K191" s="282">
        <v>0.06</v>
      </c>
    </row>
    <row r="192" spans="1:11" x14ac:dyDescent="0.2">
      <c r="A192" s="398" t="str">
        <f t="shared" si="2"/>
        <v>2三層ダブルLowE（日射取得型）A8×2</v>
      </c>
      <c r="B192" s="275">
        <v>2</v>
      </c>
      <c r="C192" s="275" t="s">
        <v>106</v>
      </c>
      <c r="D192" s="275" t="s">
        <v>136</v>
      </c>
      <c r="E192" s="275" t="s">
        <v>139</v>
      </c>
      <c r="F192" s="275" t="s">
        <v>147</v>
      </c>
      <c r="G192" s="275">
        <v>56</v>
      </c>
      <c r="H192" s="281">
        <v>2.33</v>
      </c>
      <c r="I192" s="282">
        <v>0.43</v>
      </c>
      <c r="J192" s="282">
        <v>0.27</v>
      </c>
      <c r="K192" s="282">
        <v>0.1</v>
      </c>
    </row>
    <row r="193" spans="1:11" x14ac:dyDescent="0.2">
      <c r="A193" s="398" t="str">
        <f t="shared" si="2"/>
        <v>2三層ダブルLowE（日射遮蔽型）A8×2</v>
      </c>
      <c r="B193" s="275">
        <v>2</v>
      </c>
      <c r="C193" s="275" t="s">
        <v>106</v>
      </c>
      <c r="D193" s="275" t="s">
        <v>104</v>
      </c>
      <c r="E193" s="275" t="s">
        <v>139</v>
      </c>
      <c r="F193" s="275" t="s">
        <v>147</v>
      </c>
      <c r="G193" s="275">
        <v>57</v>
      </c>
      <c r="H193" s="281">
        <v>2.33</v>
      </c>
      <c r="I193" s="282">
        <v>0.26</v>
      </c>
      <c r="J193" s="282">
        <v>0.18</v>
      </c>
      <c r="K193" s="282">
        <v>0.06</v>
      </c>
    </row>
    <row r="194" spans="1:11" x14ac:dyDescent="0.2">
      <c r="A194" s="398" t="str">
        <f t="shared" si="2"/>
        <v>2三層ダブルLowE（日射取得型）A9×2</v>
      </c>
      <c r="B194" s="275">
        <v>2</v>
      </c>
      <c r="C194" s="275" t="s">
        <v>106</v>
      </c>
      <c r="D194" s="275" t="s">
        <v>136</v>
      </c>
      <c r="E194" s="275" t="s">
        <v>139</v>
      </c>
      <c r="F194" s="275" t="s">
        <v>146</v>
      </c>
      <c r="G194" s="275">
        <v>56</v>
      </c>
      <c r="H194" s="281">
        <v>2.33</v>
      </c>
      <c r="I194" s="282">
        <v>0.43</v>
      </c>
      <c r="J194" s="282">
        <v>0.27</v>
      </c>
      <c r="K194" s="282">
        <v>0.1</v>
      </c>
    </row>
    <row r="195" spans="1:11" x14ac:dyDescent="0.2">
      <c r="A195" s="398" t="str">
        <f t="shared" si="2"/>
        <v>2三層ダブルLowE（日射遮蔽型）A9×2</v>
      </c>
      <c r="B195" s="275">
        <v>2</v>
      </c>
      <c r="C195" s="275" t="s">
        <v>106</v>
      </c>
      <c r="D195" s="275" t="s">
        <v>104</v>
      </c>
      <c r="E195" s="275" t="s">
        <v>139</v>
      </c>
      <c r="F195" s="275" t="s">
        <v>146</v>
      </c>
      <c r="G195" s="275">
        <v>57</v>
      </c>
      <c r="H195" s="281">
        <v>2.33</v>
      </c>
      <c r="I195" s="282">
        <v>0.26</v>
      </c>
      <c r="J195" s="282">
        <v>0.18</v>
      </c>
      <c r="K195" s="282">
        <v>0.06</v>
      </c>
    </row>
    <row r="196" spans="1:11" x14ac:dyDescent="0.2">
      <c r="A196" s="398" t="str">
        <f t="shared" ref="A196:A259" si="3">B196&amp;C196&amp;D196&amp;E196&amp;F196</f>
        <v>2三層ダブルLowE（日射取得型）A10×2</v>
      </c>
      <c r="B196" s="275">
        <v>2</v>
      </c>
      <c r="C196" s="275" t="s">
        <v>106</v>
      </c>
      <c r="D196" s="275" t="s">
        <v>136</v>
      </c>
      <c r="E196" s="275" t="s">
        <v>139</v>
      </c>
      <c r="F196" s="275" t="s">
        <v>145</v>
      </c>
      <c r="G196" s="275">
        <v>54</v>
      </c>
      <c r="H196" s="281">
        <v>2.15</v>
      </c>
      <c r="I196" s="282">
        <v>0.43</v>
      </c>
      <c r="J196" s="282">
        <v>0.27</v>
      </c>
      <c r="K196" s="282">
        <v>0.1</v>
      </c>
    </row>
    <row r="197" spans="1:11" x14ac:dyDescent="0.2">
      <c r="A197" s="398" t="str">
        <f t="shared" si="3"/>
        <v>2三層ダブルLowE（日射遮蔽型）A10×2</v>
      </c>
      <c r="B197" s="275">
        <v>2</v>
      </c>
      <c r="C197" s="275" t="s">
        <v>106</v>
      </c>
      <c r="D197" s="275" t="s">
        <v>104</v>
      </c>
      <c r="E197" s="275" t="s">
        <v>139</v>
      </c>
      <c r="F197" s="275" t="s">
        <v>145</v>
      </c>
      <c r="G197" s="275">
        <v>55</v>
      </c>
      <c r="H197" s="281">
        <v>2.15</v>
      </c>
      <c r="I197" s="282">
        <v>0.26</v>
      </c>
      <c r="J197" s="282">
        <v>0.18</v>
      </c>
      <c r="K197" s="282">
        <v>0.06</v>
      </c>
    </row>
    <row r="198" spans="1:11" x14ac:dyDescent="0.2">
      <c r="A198" s="398" t="str">
        <f t="shared" si="3"/>
        <v>2三層ダブルLowE（日射取得型）A11×2</v>
      </c>
      <c r="B198" s="275">
        <v>2</v>
      </c>
      <c r="C198" s="275" t="s">
        <v>106</v>
      </c>
      <c r="D198" s="275" t="s">
        <v>136</v>
      </c>
      <c r="E198" s="275" t="s">
        <v>139</v>
      </c>
      <c r="F198" s="275" t="s">
        <v>144</v>
      </c>
      <c r="G198" s="275">
        <v>54</v>
      </c>
      <c r="H198" s="281">
        <v>2.15</v>
      </c>
      <c r="I198" s="282">
        <v>0.43</v>
      </c>
      <c r="J198" s="282">
        <v>0.27</v>
      </c>
      <c r="K198" s="282">
        <v>0.1</v>
      </c>
    </row>
    <row r="199" spans="1:11" x14ac:dyDescent="0.2">
      <c r="A199" s="398" t="str">
        <f t="shared" si="3"/>
        <v>2三層ダブルLowE（日射遮蔽型）A11×2</v>
      </c>
      <c r="B199" s="275">
        <v>2</v>
      </c>
      <c r="C199" s="275" t="s">
        <v>106</v>
      </c>
      <c r="D199" s="275" t="s">
        <v>104</v>
      </c>
      <c r="E199" s="275" t="s">
        <v>139</v>
      </c>
      <c r="F199" s="275" t="s">
        <v>144</v>
      </c>
      <c r="G199" s="275">
        <v>55</v>
      </c>
      <c r="H199" s="281">
        <v>2.15</v>
      </c>
      <c r="I199" s="282">
        <v>0.26</v>
      </c>
      <c r="J199" s="282">
        <v>0.18</v>
      </c>
      <c r="K199" s="282">
        <v>0.06</v>
      </c>
    </row>
    <row r="200" spans="1:11" x14ac:dyDescent="0.2">
      <c r="A200" s="398" t="str">
        <f t="shared" si="3"/>
        <v>2三層ダブルLowE（日射取得型）A12×2</v>
      </c>
      <c r="B200" s="275">
        <v>2</v>
      </c>
      <c r="C200" s="275" t="s">
        <v>106</v>
      </c>
      <c r="D200" s="275" t="s">
        <v>136</v>
      </c>
      <c r="E200" s="275" t="s">
        <v>139</v>
      </c>
      <c r="F200" s="275" t="s">
        <v>143</v>
      </c>
      <c r="G200" s="275">
        <v>54</v>
      </c>
      <c r="H200" s="281">
        <v>2.15</v>
      </c>
      <c r="I200" s="282">
        <v>0.43</v>
      </c>
      <c r="J200" s="282">
        <v>0.27</v>
      </c>
      <c r="K200" s="282">
        <v>0.1</v>
      </c>
    </row>
    <row r="201" spans="1:11" x14ac:dyDescent="0.2">
      <c r="A201" s="398" t="str">
        <f t="shared" si="3"/>
        <v>2三層ダブルLowE（日射遮蔽型）A12×2</v>
      </c>
      <c r="B201" s="275">
        <v>2</v>
      </c>
      <c r="C201" s="275" t="s">
        <v>106</v>
      </c>
      <c r="D201" s="275" t="s">
        <v>104</v>
      </c>
      <c r="E201" s="275" t="s">
        <v>139</v>
      </c>
      <c r="F201" s="275" t="s">
        <v>143</v>
      </c>
      <c r="G201" s="275">
        <v>55</v>
      </c>
      <c r="H201" s="281">
        <v>2.15</v>
      </c>
      <c r="I201" s="282">
        <v>0.26</v>
      </c>
      <c r="J201" s="282">
        <v>0.18</v>
      </c>
      <c r="K201" s="282">
        <v>0.06</v>
      </c>
    </row>
    <row r="202" spans="1:11" x14ac:dyDescent="0.2">
      <c r="A202" s="398" t="str">
        <f t="shared" si="3"/>
        <v>2三層ダブルLowE（日射取得型）A13×2</v>
      </c>
      <c r="B202" s="275">
        <v>2</v>
      </c>
      <c r="C202" s="275" t="s">
        <v>106</v>
      </c>
      <c r="D202" s="275" t="s">
        <v>136</v>
      </c>
      <c r="E202" s="275" t="s">
        <v>139</v>
      </c>
      <c r="F202" s="275" t="s">
        <v>142</v>
      </c>
      <c r="G202" s="275">
        <v>54</v>
      </c>
      <c r="H202" s="281">
        <v>2.15</v>
      </c>
      <c r="I202" s="282">
        <v>0.43</v>
      </c>
      <c r="J202" s="282">
        <v>0.27</v>
      </c>
      <c r="K202" s="282">
        <v>0.1</v>
      </c>
    </row>
    <row r="203" spans="1:11" x14ac:dyDescent="0.2">
      <c r="A203" s="398" t="str">
        <f t="shared" si="3"/>
        <v>2三層ダブルLowE（日射遮蔽型）A13×2</v>
      </c>
      <c r="B203" s="275">
        <v>2</v>
      </c>
      <c r="C203" s="275" t="s">
        <v>106</v>
      </c>
      <c r="D203" s="275" t="s">
        <v>104</v>
      </c>
      <c r="E203" s="275" t="s">
        <v>139</v>
      </c>
      <c r="F203" s="275" t="s">
        <v>142</v>
      </c>
      <c r="G203" s="275">
        <v>55</v>
      </c>
      <c r="H203" s="281">
        <v>2.15</v>
      </c>
      <c r="I203" s="282">
        <v>0.26</v>
      </c>
      <c r="J203" s="282">
        <v>0.18</v>
      </c>
      <c r="K203" s="282">
        <v>0.06</v>
      </c>
    </row>
    <row r="204" spans="1:11" x14ac:dyDescent="0.2">
      <c r="A204" s="398" t="str">
        <f t="shared" si="3"/>
        <v>2三層ダブルLowE（日射取得型）A14×2</v>
      </c>
      <c r="B204" s="275">
        <v>2</v>
      </c>
      <c r="C204" s="275" t="s">
        <v>106</v>
      </c>
      <c r="D204" s="275" t="s">
        <v>136</v>
      </c>
      <c r="E204" s="275" t="s">
        <v>139</v>
      </c>
      <c r="F204" s="275" t="s">
        <v>141</v>
      </c>
      <c r="G204" s="275">
        <v>54</v>
      </c>
      <c r="H204" s="281">
        <v>2.15</v>
      </c>
      <c r="I204" s="282">
        <v>0.43</v>
      </c>
      <c r="J204" s="282">
        <v>0.27</v>
      </c>
      <c r="K204" s="282">
        <v>0.1</v>
      </c>
    </row>
    <row r="205" spans="1:11" x14ac:dyDescent="0.2">
      <c r="A205" s="398" t="str">
        <f t="shared" si="3"/>
        <v>2三層ダブルLowE（日射遮蔽型）A14×2</v>
      </c>
      <c r="B205" s="275">
        <v>2</v>
      </c>
      <c r="C205" s="275" t="s">
        <v>106</v>
      </c>
      <c r="D205" s="275" t="s">
        <v>104</v>
      </c>
      <c r="E205" s="275" t="s">
        <v>139</v>
      </c>
      <c r="F205" s="275" t="s">
        <v>141</v>
      </c>
      <c r="G205" s="275">
        <v>55</v>
      </c>
      <c r="H205" s="281">
        <v>2.15</v>
      </c>
      <c r="I205" s="282">
        <v>0.26</v>
      </c>
      <c r="J205" s="282">
        <v>0.18</v>
      </c>
      <c r="K205" s="282">
        <v>0.06</v>
      </c>
    </row>
    <row r="206" spans="1:11" x14ac:dyDescent="0.2">
      <c r="A206" s="398" t="str">
        <f t="shared" si="3"/>
        <v>2三層ダブルLowE（日射取得型）A15×2</v>
      </c>
      <c r="B206" s="275">
        <v>2</v>
      </c>
      <c r="C206" s="275" t="s">
        <v>106</v>
      </c>
      <c r="D206" s="275" t="s">
        <v>136</v>
      </c>
      <c r="E206" s="275" t="s">
        <v>139</v>
      </c>
      <c r="F206" s="275" t="s">
        <v>140</v>
      </c>
      <c r="G206" s="275">
        <v>54</v>
      </c>
      <c r="H206" s="281">
        <v>2.15</v>
      </c>
      <c r="I206" s="282">
        <v>0.43</v>
      </c>
      <c r="J206" s="282">
        <v>0.27</v>
      </c>
      <c r="K206" s="282">
        <v>0.1</v>
      </c>
    </row>
    <row r="207" spans="1:11" x14ac:dyDescent="0.2">
      <c r="A207" s="398" t="str">
        <f t="shared" si="3"/>
        <v>2三層ダブルLowE（日射遮蔽型）A15×2</v>
      </c>
      <c r="B207" s="275">
        <v>2</v>
      </c>
      <c r="C207" s="275" t="s">
        <v>106</v>
      </c>
      <c r="D207" s="275" t="s">
        <v>104</v>
      </c>
      <c r="E207" s="275" t="s">
        <v>139</v>
      </c>
      <c r="F207" s="275" t="s">
        <v>140</v>
      </c>
      <c r="G207" s="275">
        <v>55</v>
      </c>
      <c r="H207" s="281">
        <v>2.15</v>
      </c>
      <c r="I207" s="282">
        <v>0.26</v>
      </c>
      <c r="J207" s="282">
        <v>0.18</v>
      </c>
      <c r="K207" s="282">
        <v>0.06</v>
      </c>
    </row>
    <row r="208" spans="1:11" x14ac:dyDescent="0.2">
      <c r="A208" s="398" t="str">
        <f t="shared" si="3"/>
        <v>2三層ダブルLowE（日射取得型）A16×2</v>
      </c>
      <c r="B208" s="275">
        <v>2</v>
      </c>
      <c r="C208" s="275" t="s">
        <v>106</v>
      </c>
      <c r="D208" s="275" t="s">
        <v>136</v>
      </c>
      <c r="E208" s="275" t="s">
        <v>139</v>
      </c>
      <c r="F208" s="275" t="s">
        <v>138</v>
      </c>
      <c r="G208" s="275">
        <v>52</v>
      </c>
      <c r="H208" s="281">
        <v>1.9</v>
      </c>
      <c r="I208" s="282">
        <v>0.43</v>
      </c>
      <c r="J208" s="282">
        <v>0.27</v>
      </c>
      <c r="K208" s="282">
        <v>0.1</v>
      </c>
    </row>
    <row r="209" spans="1:11" x14ac:dyDescent="0.2">
      <c r="A209" s="398" t="str">
        <f t="shared" si="3"/>
        <v>2三層ダブルLowE（日射遮蔽型）A16×2</v>
      </c>
      <c r="B209" s="275">
        <v>2</v>
      </c>
      <c r="C209" s="275" t="s">
        <v>106</v>
      </c>
      <c r="D209" s="275" t="s">
        <v>104</v>
      </c>
      <c r="E209" s="275" t="s">
        <v>139</v>
      </c>
      <c r="F209" s="275" t="s">
        <v>138</v>
      </c>
      <c r="G209" s="275">
        <v>53</v>
      </c>
      <c r="H209" s="281">
        <v>1.9</v>
      </c>
      <c r="I209" s="282">
        <v>0.26</v>
      </c>
      <c r="J209" s="282">
        <v>0.18</v>
      </c>
      <c r="K209" s="282">
        <v>0.06</v>
      </c>
    </row>
    <row r="210" spans="1:11" x14ac:dyDescent="0.2">
      <c r="A210" s="398" t="str">
        <f t="shared" si="3"/>
        <v>2三層LowE（日射取得型）G6×2</v>
      </c>
      <c r="B210" s="275">
        <v>2</v>
      </c>
      <c r="C210" s="275" t="s">
        <v>106</v>
      </c>
      <c r="D210" s="275" t="s">
        <v>108</v>
      </c>
      <c r="E210" s="275" t="s">
        <v>137</v>
      </c>
      <c r="F210" s="275" t="s">
        <v>149</v>
      </c>
      <c r="G210" s="275">
        <v>64</v>
      </c>
      <c r="H210" s="281">
        <v>2.91</v>
      </c>
      <c r="I210" s="282">
        <v>0.47</v>
      </c>
      <c r="J210" s="282">
        <v>0.3</v>
      </c>
      <c r="K210" s="282">
        <v>0.11</v>
      </c>
    </row>
    <row r="211" spans="1:11" x14ac:dyDescent="0.2">
      <c r="A211" s="398" t="str">
        <f t="shared" si="3"/>
        <v>2三層LowE（日射遮蔽型）G6×2</v>
      </c>
      <c r="B211" s="275">
        <v>2</v>
      </c>
      <c r="C211" s="275" t="s">
        <v>106</v>
      </c>
      <c r="D211" s="275" t="s">
        <v>107</v>
      </c>
      <c r="E211" s="275" t="s">
        <v>137</v>
      </c>
      <c r="F211" s="275" t="s">
        <v>149</v>
      </c>
      <c r="G211" s="275">
        <v>65</v>
      </c>
      <c r="H211" s="281">
        <v>2.91</v>
      </c>
      <c r="I211" s="282">
        <v>0.3</v>
      </c>
      <c r="J211" s="282">
        <v>0.2</v>
      </c>
      <c r="K211" s="282">
        <v>0.08</v>
      </c>
    </row>
    <row r="212" spans="1:11" x14ac:dyDescent="0.2">
      <c r="A212" s="398" t="str">
        <f t="shared" si="3"/>
        <v>2三層LowE（日射取得型）G7×2</v>
      </c>
      <c r="B212" s="275">
        <v>2</v>
      </c>
      <c r="C212" s="275" t="s">
        <v>106</v>
      </c>
      <c r="D212" s="275" t="s">
        <v>108</v>
      </c>
      <c r="E212" s="275" t="s">
        <v>137</v>
      </c>
      <c r="F212" s="275" t="s">
        <v>148</v>
      </c>
      <c r="G212" s="275">
        <v>64</v>
      </c>
      <c r="H212" s="281">
        <v>2.91</v>
      </c>
      <c r="I212" s="282">
        <v>0.47</v>
      </c>
      <c r="J212" s="282">
        <v>0.3</v>
      </c>
      <c r="K212" s="282">
        <v>0.11</v>
      </c>
    </row>
    <row r="213" spans="1:11" x14ac:dyDescent="0.2">
      <c r="A213" s="398" t="str">
        <f t="shared" si="3"/>
        <v>2三層LowE（日射遮蔽型）G7×2</v>
      </c>
      <c r="B213" s="275">
        <v>2</v>
      </c>
      <c r="C213" s="275" t="s">
        <v>106</v>
      </c>
      <c r="D213" s="275" t="s">
        <v>107</v>
      </c>
      <c r="E213" s="275" t="s">
        <v>137</v>
      </c>
      <c r="F213" s="275" t="s">
        <v>148</v>
      </c>
      <c r="G213" s="275">
        <v>65</v>
      </c>
      <c r="H213" s="281">
        <v>2.91</v>
      </c>
      <c r="I213" s="282">
        <v>0.3</v>
      </c>
      <c r="J213" s="282">
        <v>0.2</v>
      </c>
      <c r="K213" s="282">
        <v>0.08</v>
      </c>
    </row>
    <row r="214" spans="1:11" x14ac:dyDescent="0.2">
      <c r="A214" s="398" t="str">
        <f t="shared" si="3"/>
        <v>2三層LowE（日射取得型）G8×2</v>
      </c>
      <c r="B214" s="275">
        <v>2</v>
      </c>
      <c r="C214" s="275" t="s">
        <v>106</v>
      </c>
      <c r="D214" s="275" t="s">
        <v>108</v>
      </c>
      <c r="E214" s="275" t="s">
        <v>137</v>
      </c>
      <c r="F214" s="275" t="s">
        <v>147</v>
      </c>
      <c r="G214" s="275">
        <v>64</v>
      </c>
      <c r="H214" s="281">
        <v>2.91</v>
      </c>
      <c r="I214" s="282">
        <v>0.47</v>
      </c>
      <c r="J214" s="282">
        <v>0.3</v>
      </c>
      <c r="K214" s="282">
        <v>0.11</v>
      </c>
    </row>
    <row r="215" spans="1:11" x14ac:dyDescent="0.2">
      <c r="A215" s="398" t="str">
        <f t="shared" si="3"/>
        <v>2三層LowE（日射遮蔽型）G8×2</v>
      </c>
      <c r="B215" s="275">
        <v>2</v>
      </c>
      <c r="C215" s="275" t="s">
        <v>106</v>
      </c>
      <c r="D215" s="275" t="s">
        <v>107</v>
      </c>
      <c r="E215" s="275" t="s">
        <v>137</v>
      </c>
      <c r="F215" s="275" t="s">
        <v>147</v>
      </c>
      <c r="G215" s="275">
        <v>65</v>
      </c>
      <c r="H215" s="281">
        <v>2.91</v>
      </c>
      <c r="I215" s="282">
        <v>0.3</v>
      </c>
      <c r="J215" s="282">
        <v>0.2</v>
      </c>
      <c r="K215" s="282">
        <v>0.08</v>
      </c>
    </row>
    <row r="216" spans="1:11" x14ac:dyDescent="0.2">
      <c r="A216" s="398" t="str">
        <f t="shared" si="3"/>
        <v>2三層LowE（日射取得型）G9×2</v>
      </c>
      <c r="B216" s="275">
        <v>2</v>
      </c>
      <c r="C216" s="275" t="s">
        <v>106</v>
      </c>
      <c r="D216" s="275" t="s">
        <v>108</v>
      </c>
      <c r="E216" s="275" t="s">
        <v>137</v>
      </c>
      <c r="F216" s="275" t="s">
        <v>146</v>
      </c>
      <c r="G216" s="275">
        <v>62</v>
      </c>
      <c r="H216" s="281">
        <v>2.33</v>
      </c>
      <c r="I216" s="282">
        <v>0.47</v>
      </c>
      <c r="J216" s="282">
        <v>0.3</v>
      </c>
      <c r="K216" s="282">
        <v>0.11</v>
      </c>
    </row>
    <row r="217" spans="1:11" x14ac:dyDescent="0.2">
      <c r="A217" s="398" t="str">
        <f t="shared" si="3"/>
        <v>2三層LowE（日射遮蔽型）G9×2</v>
      </c>
      <c r="B217" s="275">
        <v>2</v>
      </c>
      <c r="C217" s="275" t="s">
        <v>106</v>
      </c>
      <c r="D217" s="275" t="s">
        <v>107</v>
      </c>
      <c r="E217" s="275" t="s">
        <v>137</v>
      </c>
      <c r="F217" s="275" t="s">
        <v>146</v>
      </c>
      <c r="G217" s="275">
        <v>63</v>
      </c>
      <c r="H217" s="281">
        <v>2.33</v>
      </c>
      <c r="I217" s="282">
        <v>0.3</v>
      </c>
      <c r="J217" s="282">
        <v>0.2</v>
      </c>
      <c r="K217" s="282">
        <v>0.08</v>
      </c>
    </row>
    <row r="218" spans="1:11" x14ac:dyDescent="0.2">
      <c r="A218" s="398" t="str">
        <f t="shared" si="3"/>
        <v>2三層LowE（日射取得型）G10×2</v>
      </c>
      <c r="B218" s="275">
        <v>2</v>
      </c>
      <c r="C218" s="275" t="s">
        <v>106</v>
      </c>
      <c r="D218" s="275" t="s">
        <v>108</v>
      </c>
      <c r="E218" s="275" t="s">
        <v>137</v>
      </c>
      <c r="F218" s="275" t="s">
        <v>145</v>
      </c>
      <c r="G218" s="275">
        <v>62</v>
      </c>
      <c r="H218" s="281">
        <v>2.33</v>
      </c>
      <c r="I218" s="282">
        <v>0.47</v>
      </c>
      <c r="J218" s="282">
        <v>0.3</v>
      </c>
      <c r="K218" s="282">
        <v>0.11</v>
      </c>
    </row>
    <row r="219" spans="1:11" x14ac:dyDescent="0.2">
      <c r="A219" s="398" t="str">
        <f t="shared" si="3"/>
        <v>2三層LowE（日射遮蔽型）G10×2</v>
      </c>
      <c r="B219" s="275">
        <v>2</v>
      </c>
      <c r="C219" s="275" t="s">
        <v>106</v>
      </c>
      <c r="D219" s="275" t="s">
        <v>107</v>
      </c>
      <c r="E219" s="275" t="s">
        <v>137</v>
      </c>
      <c r="F219" s="275" t="s">
        <v>145</v>
      </c>
      <c r="G219" s="275">
        <v>63</v>
      </c>
      <c r="H219" s="281">
        <v>2.33</v>
      </c>
      <c r="I219" s="282">
        <v>0.3</v>
      </c>
      <c r="J219" s="282">
        <v>0.2</v>
      </c>
      <c r="K219" s="282">
        <v>0.08</v>
      </c>
    </row>
    <row r="220" spans="1:11" x14ac:dyDescent="0.2">
      <c r="A220" s="398" t="str">
        <f t="shared" si="3"/>
        <v>2三層LowE（日射取得型）G11×2</v>
      </c>
      <c r="B220" s="275">
        <v>2</v>
      </c>
      <c r="C220" s="275" t="s">
        <v>106</v>
      </c>
      <c r="D220" s="275" t="s">
        <v>108</v>
      </c>
      <c r="E220" s="275" t="s">
        <v>137</v>
      </c>
      <c r="F220" s="275" t="s">
        <v>144</v>
      </c>
      <c r="G220" s="275">
        <v>62</v>
      </c>
      <c r="H220" s="281">
        <v>2.33</v>
      </c>
      <c r="I220" s="282">
        <v>0.47</v>
      </c>
      <c r="J220" s="282">
        <v>0.3</v>
      </c>
      <c r="K220" s="282">
        <v>0.11</v>
      </c>
    </row>
    <row r="221" spans="1:11" x14ac:dyDescent="0.2">
      <c r="A221" s="398" t="str">
        <f t="shared" si="3"/>
        <v>2三層LowE（日射遮蔽型）G11×2</v>
      </c>
      <c r="B221" s="275">
        <v>2</v>
      </c>
      <c r="C221" s="275" t="s">
        <v>106</v>
      </c>
      <c r="D221" s="275" t="s">
        <v>107</v>
      </c>
      <c r="E221" s="275" t="s">
        <v>137</v>
      </c>
      <c r="F221" s="275" t="s">
        <v>144</v>
      </c>
      <c r="G221" s="275">
        <v>63</v>
      </c>
      <c r="H221" s="281">
        <v>2.33</v>
      </c>
      <c r="I221" s="282">
        <v>0.3</v>
      </c>
      <c r="J221" s="282">
        <v>0.2</v>
      </c>
      <c r="K221" s="282">
        <v>0.08</v>
      </c>
    </row>
    <row r="222" spans="1:11" x14ac:dyDescent="0.2">
      <c r="A222" s="398" t="str">
        <f t="shared" si="3"/>
        <v>2三層LowE（日射取得型）G12×2</v>
      </c>
      <c r="B222" s="275">
        <v>2</v>
      </c>
      <c r="C222" s="275" t="s">
        <v>106</v>
      </c>
      <c r="D222" s="275" t="s">
        <v>108</v>
      </c>
      <c r="E222" s="275" t="s">
        <v>137</v>
      </c>
      <c r="F222" s="275" t="s">
        <v>143</v>
      </c>
      <c r="G222" s="275">
        <v>60</v>
      </c>
      <c r="H222" s="281">
        <v>2.15</v>
      </c>
      <c r="I222" s="282">
        <v>0.47</v>
      </c>
      <c r="J222" s="282">
        <v>0.3</v>
      </c>
      <c r="K222" s="282">
        <v>0.11</v>
      </c>
    </row>
    <row r="223" spans="1:11" x14ac:dyDescent="0.2">
      <c r="A223" s="398" t="str">
        <f t="shared" si="3"/>
        <v>2三層LowE（日射遮蔽型）G12×2</v>
      </c>
      <c r="B223" s="275">
        <v>2</v>
      </c>
      <c r="C223" s="275" t="s">
        <v>106</v>
      </c>
      <c r="D223" s="275" t="s">
        <v>107</v>
      </c>
      <c r="E223" s="275" t="s">
        <v>137</v>
      </c>
      <c r="F223" s="275" t="s">
        <v>143</v>
      </c>
      <c r="G223" s="275">
        <v>61</v>
      </c>
      <c r="H223" s="281">
        <v>2.15</v>
      </c>
      <c r="I223" s="282">
        <v>0.3</v>
      </c>
      <c r="J223" s="282">
        <v>0.2</v>
      </c>
      <c r="K223" s="282">
        <v>0.08</v>
      </c>
    </row>
    <row r="224" spans="1:11" x14ac:dyDescent="0.2">
      <c r="A224" s="398" t="str">
        <f t="shared" si="3"/>
        <v>2三層LowE（日射取得型）G13×2</v>
      </c>
      <c r="B224" s="275">
        <v>2</v>
      </c>
      <c r="C224" s="275" t="s">
        <v>106</v>
      </c>
      <c r="D224" s="275" t="s">
        <v>108</v>
      </c>
      <c r="E224" s="275" t="s">
        <v>137</v>
      </c>
      <c r="F224" s="275" t="s">
        <v>142</v>
      </c>
      <c r="G224" s="275">
        <v>60</v>
      </c>
      <c r="H224" s="281">
        <v>2.15</v>
      </c>
      <c r="I224" s="282">
        <v>0.47</v>
      </c>
      <c r="J224" s="282">
        <v>0.3</v>
      </c>
      <c r="K224" s="282">
        <v>0.11</v>
      </c>
    </row>
    <row r="225" spans="1:11" x14ac:dyDescent="0.2">
      <c r="A225" s="398" t="str">
        <f t="shared" si="3"/>
        <v>2三層LowE（日射遮蔽型）G13×2</v>
      </c>
      <c r="B225" s="275">
        <v>2</v>
      </c>
      <c r="C225" s="275" t="s">
        <v>106</v>
      </c>
      <c r="D225" s="275" t="s">
        <v>107</v>
      </c>
      <c r="E225" s="275" t="s">
        <v>137</v>
      </c>
      <c r="F225" s="275" t="s">
        <v>142</v>
      </c>
      <c r="G225" s="275">
        <v>61</v>
      </c>
      <c r="H225" s="281">
        <v>2.15</v>
      </c>
      <c r="I225" s="282">
        <v>0.3</v>
      </c>
      <c r="J225" s="282">
        <v>0.2</v>
      </c>
      <c r="K225" s="282">
        <v>0.08</v>
      </c>
    </row>
    <row r="226" spans="1:11" x14ac:dyDescent="0.2">
      <c r="A226" s="398" t="str">
        <f t="shared" si="3"/>
        <v>2三層LowE（日射取得型）G14×2</v>
      </c>
      <c r="B226" s="275">
        <v>2</v>
      </c>
      <c r="C226" s="275" t="s">
        <v>106</v>
      </c>
      <c r="D226" s="275" t="s">
        <v>108</v>
      </c>
      <c r="E226" s="275" t="s">
        <v>137</v>
      </c>
      <c r="F226" s="275" t="s">
        <v>141</v>
      </c>
      <c r="G226" s="275">
        <v>60</v>
      </c>
      <c r="H226" s="281">
        <v>2.15</v>
      </c>
      <c r="I226" s="282">
        <v>0.47</v>
      </c>
      <c r="J226" s="282">
        <v>0.3</v>
      </c>
      <c r="K226" s="282">
        <v>0.11</v>
      </c>
    </row>
    <row r="227" spans="1:11" x14ac:dyDescent="0.2">
      <c r="A227" s="398" t="str">
        <f t="shared" si="3"/>
        <v>2三層LowE（日射遮蔽型）G14×2</v>
      </c>
      <c r="B227" s="275">
        <v>2</v>
      </c>
      <c r="C227" s="275" t="s">
        <v>106</v>
      </c>
      <c r="D227" s="275" t="s">
        <v>107</v>
      </c>
      <c r="E227" s="275" t="s">
        <v>137</v>
      </c>
      <c r="F227" s="275" t="s">
        <v>141</v>
      </c>
      <c r="G227" s="275">
        <v>61</v>
      </c>
      <c r="H227" s="281">
        <v>2.15</v>
      </c>
      <c r="I227" s="282">
        <v>0.3</v>
      </c>
      <c r="J227" s="282">
        <v>0.2</v>
      </c>
      <c r="K227" s="282">
        <v>0.08</v>
      </c>
    </row>
    <row r="228" spans="1:11" x14ac:dyDescent="0.2">
      <c r="A228" s="398" t="str">
        <f t="shared" si="3"/>
        <v>2三層LowE（日射取得型）G15×2</v>
      </c>
      <c r="B228" s="275">
        <v>2</v>
      </c>
      <c r="C228" s="275" t="s">
        <v>106</v>
      </c>
      <c r="D228" s="275" t="s">
        <v>108</v>
      </c>
      <c r="E228" s="275" t="s">
        <v>137</v>
      </c>
      <c r="F228" s="275" t="s">
        <v>140</v>
      </c>
      <c r="G228" s="275">
        <v>60</v>
      </c>
      <c r="H228" s="281">
        <v>2.15</v>
      </c>
      <c r="I228" s="282">
        <v>0.47</v>
      </c>
      <c r="J228" s="282">
        <v>0.3</v>
      </c>
      <c r="K228" s="282">
        <v>0.11</v>
      </c>
    </row>
    <row r="229" spans="1:11" x14ac:dyDescent="0.2">
      <c r="A229" s="398" t="str">
        <f t="shared" si="3"/>
        <v>2三層LowE（日射遮蔽型）G15×2</v>
      </c>
      <c r="B229" s="275">
        <v>2</v>
      </c>
      <c r="C229" s="275" t="s">
        <v>106</v>
      </c>
      <c r="D229" s="275" t="s">
        <v>107</v>
      </c>
      <c r="E229" s="275" t="s">
        <v>137</v>
      </c>
      <c r="F229" s="275" t="s">
        <v>140</v>
      </c>
      <c r="G229" s="275">
        <v>61</v>
      </c>
      <c r="H229" s="281">
        <v>2.15</v>
      </c>
      <c r="I229" s="282">
        <v>0.3</v>
      </c>
      <c r="J229" s="282">
        <v>0.2</v>
      </c>
      <c r="K229" s="282">
        <v>0.08</v>
      </c>
    </row>
    <row r="230" spans="1:11" x14ac:dyDescent="0.2">
      <c r="A230" s="398" t="str">
        <f t="shared" si="3"/>
        <v>2三層LowE（日射取得型）G16×2</v>
      </c>
      <c r="B230" s="275">
        <v>2</v>
      </c>
      <c r="C230" s="275" t="s">
        <v>106</v>
      </c>
      <c r="D230" s="275" t="s">
        <v>108</v>
      </c>
      <c r="E230" s="275" t="s">
        <v>137</v>
      </c>
      <c r="F230" s="275" t="s">
        <v>138</v>
      </c>
      <c r="G230" s="275">
        <v>60</v>
      </c>
      <c r="H230" s="281">
        <v>2.15</v>
      </c>
      <c r="I230" s="282">
        <v>0.47</v>
      </c>
      <c r="J230" s="282">
        <v>0.3</v>
      </c>
      <c r="K230" s="282">
        <v>0.11</v>
      </c>
    </row>
    <row r="231" spans="1:11" x14ac:dyDescent="0.2">
      <c r="A231" s="398" t="str">
        <f t="shared" si="3"/>
        <v>2三層LowE（日射遮蔽型）G16×2</v>
      </c>
      <c r="B231" s="275">
        <v>2</v>
      </c>
      <c r="C231" s="275" t="s">
        <v>106</v>
      </c>
      <c r="D231" s="275" t="s">
        <v>107</v>
      </c>
      <c r="E231" s="275" t="s">
        <v>137</v>
      </c>
      <c r="F231" s="275" t="s">
        <v>138</v>
      </c>
      <c r="G231" s="275">
        <v>61</v>
      </c>
      <c r="H231" s="281">
        <v>2.15</v>
      </c>
      <c r="I231" s="282">
        <v>0.3</v>
      </c>
      <c r="J231" s="282">
        <v>0.2</v>
      </c>
      <c r="K231" s="282">
        <v>0.08</v>
      </c>
    </row>
    <row r="232" spans="1:11" x14ac:dyDescent="0.2">
      <c r="A232" s="398" t="str">
        <f t="shared" si="3"/>
        <v>2三層LowE（日射取得型）A6×2</v>
      </c>
      <c r="B232" s="275">
        <v>2</v>
      </c>
      <c r="C232" s="275" t="s">
        <v>106</v>
      </c>
      <c r="D232" s="275" t="s">
        <v>108</v>
      </c>
      <c r="E232" s="275" t="s">
        <v>139</v>
      </c>
      <c r="F232" s="275" t="s">
        <v>149</v>
      </c>
      <c r="G232" s="275">
        <v>70</v>
      </c>
      <c r="H232" s="281">
        <v>2.91</v>
      </c>
      <c r="I232" s="282">
        <v>0.47</v>
      </c>
      <c r="J232" s="282">
        <v>0.3</v>
      </c>
      <c r="K232" s="282">
        <v>0.11</v>
      </c>
    </row>
    <row r="233" spans="1:11" x14ac:dyDescent="0.2">
      <c r="A233" s="398" t="str">
        <f t="shared" si="3"/>
        <v>2三層LowE（日射遮蔽型）A6×2</v>
      </c>
      <c r="B233" s="275">
        <v>2</v>
      </c>
      <c r="C233" s="275" t="s">
        <v>106</v>
      </c>
      <c r="D233" s="275" t="s">
        <v>107</v>
      </c>
      <c r="E233" s="275" t="s">
        <v>139</v>
      </c>
      <c r="F233" s="275" t="s">
        <v>149</v>
      </c>
      <c r="G233" s="275">
        <v>71</v>
      </c>
      <c r="H233" s="281">
        <v>2.91</v>
      </c>
      <c r="I233" s="282">
        <v>0.3</v>
      </c>
      <c r="J233" s="282">
        <v>0.2</v>
      </c>
      <c r="K233" s="282">
        <v>0.08</v>
      </c>
    </row>
    <row r="234" spans="1:11" x14ac:dyDescent="0.2">
      <c r="A234" s="398" t="str">
        <f t="shared" si="3"/>
        <v>2三層LowE（日射取得型）A7×2</v>
      </c>
      <c r="B234" s="275">
        <v>2</v>
      </c>
      <c r="C234" s="275" t="s">
        <v>106</v>
      </c>
      <c r="D234" s="275" t="s">
        <v>108</v>
      </c>
      <c r="E234" s="275" t="s">
        <v>139</v>
      </c>
      <c r="F234" s="275" t="s">
        <v>148</v>
      </c>
      <c r="G234" s="275">
        <v>70</v>
      </c>
      <c r="H234" s="281">
        <v>2.91</v>
      </c>
      <c r="I234" s="282">
        <v>0.47</v>
      </c>
      <c r="J234" s="282">
        <v>0.3</v>
      </c>
      <c r="K234" s="282">
        <v>0.11</v>
      </c>
    </row>
    <row r="235" spans="1:11" x14ac:dyDescent="0.2">
      <c r="A235" s="398" t="str">
        <f t="shared" si="3"/>
        <v>2三層LowE（日射遮蔽型）A7×2</v>
      </c>
      <c r="B235" s="275">
        <v>2</v>
      </c>
      <c r="C235" s="275" t="s">
        <v>106</v>
      </c>
      <c r="D235" s="275" t="s">
        <v>107</v>
      </c>
      <c r="E235" s="275" t="s">
        <v>139</v>
      </c>
      <c r="F235" s="275" t="s">
        <v>148</v>
      </c>
      <c r="G235" s="275">
        <v>71</v>
      </c>
      <c r="H235" s="281">
        <v>2.91</v>
      </c>
      <c r="I235" s="282">
        <v>0.3</v>
      </c>
      <c r="J235" s="282">
        <v>0.2</v>
      </c>
      <c r="K235" s="282">
        <v>0.08</v>
      </c>
    </row>
    <row r="236" spans="1:11" x14ac:dyDescent="0.2">
      <c r="A236" s="398" t="str">
        <f t="shared" si="3"/>
        <v>2三層LowE（日射取得型）A8×2</v>
      </c>
      <c r="B236" s="275">
        <v>2</v>
      </c>
      <c r="C236" s="275" t="s">
        <v>106</v>
      </c>
      <c r="D236" s="275" t="s">
        <v>108</v>
      </c>
      <c r="E236" s="275" t="s">
        <v>139</v>
      </c>
      <c r="F236" s="275" t="s">
        <v>147</v>
      </c>
      <c r="G236" s="275">
        <v>70</v>
      </c>
      <c r="H236" s="281">
        <v>2.91</v>
      </c>
      <c r="I236" s="282">
        <v>0.47</v>
      </c>
      <c r="J236" s="282">
        <v>0.3</v>
      </c>
      <c r="K236" s="282">
        <v>0.11</v>
      </c>
    </row>
    <row r="237" spans="1:11" x14ac:dyDescent="0.2">
      <c r="A237" s="398" t="str">
        <f t="shared" si="3"/>
        <v>2三層LowE（日射遮蔽型）A8×2</v>
      </c>
      <c r="B237" s="275">
        <v>2</v>
      </c>
      <c r="C237" s="275" t="s">
        <v>106</v>
      </c>
      <c r="D237" s="275" t="s">
        <v>107</v>
      </c>
      <c r="E237" s="275" t="s">
        <v>139</v>
      </c>
      <c r="F237" s="275" t="s">
        <v>147</v>
      </c>
      <c r="G237" s="275">
        <v>71</v>
      </c>
      <c r="H237" s="281">
        <v>2.91</v>
      </c>
      <c r="I237" s="282">
        <v>0.3</v>
      </c>
      <c r="J237" s="282">
        <v>0.2</v>
      </c>
      <c r="K237" s="282">
        <v>0.08</v>
      </c>
    </row>
    <row r="238" spans="1:11" x14ac:dyDescent="0.2">
      <c r="A238" s="398" t="str">
        <f t="shared" si="3"/>
        <v>2三層LowE（日射取得型）A9×2</v>
      </c>
      <c r="B238" s="275">
        <v>2</v>
      </c>
      <c r="C238" s="275" t="s">
        <v>106</v>
      </c>
      <c r="D238" s="275" t="s">
        <v>108</v>
      </c>
      <c r="E238" s="275" t="s">
        <v>139</v>
      </c>
      <c r="F238" s="275" t="s">
        <v>146</v>
      </c>
      <c r="G238" s="275">
        <v>70</v>
      </c>
      <c r="H238" s="281">
        <v>2.91</v>
      </c>
      <c r="I238" s="282">
        <v>0.47</v>
      </c>
      <c r="J238" s="282">
        <v>0.3</v>
      </c>
      <c r="K238" s="282">
        <v>0.11</v>
      </c>
    </row>
    <row r="239" spans="1:11" x14ac:dyDescent="0.2">
      <c r="A239" s="398" t="str">
        <f t="shared" si="3"/>
        <v>2三層LowE（日射遮蔽型）A9×2</v>
      </c>
      <c r="B239" s="275">
        <v>2</v>
      </c>
      <c r="C239" s="275" t="s">
        <v>106</v>
      </c>
      <c r="D239" s="275" t="s">
        <v>107</v>
      </c>
      <c r="E239" s="275" t="s">
        <v>139</v>
      </c>
      <c r="F239" s="275" t="s">
        <v>146</v>
      </c>
      <c r="G239" s="275">
        <v>71</v>
      </c>
      <c r="H239" s="281">
        <v>2.91</v>
      </c>
      <c r="I239" s="282">
        <v>0.3</v>
      </c>
      <c r="J239" s="282">
        <v>0.2</v>
      </c>
      <c r="K239" s="282">
        <v>0.08</v>
      </c>
    </row>
    <row r="240" spans="1:11" x14ac:dyDescent="0.2">
      <c r="A240" s="398" t="str">
        <f t="shared" si="3"/>
        <v>2三層LowE（日射取得型）A10×2</v>
      </c>
      <c r="B240" s="275">
        <v>2</v>
      </c>
      <c r="C240" s="275" t="s">
        <v>106</v>
      </c>
      <c r="D240" s="275" t="s">
        <v>108</v>
      </c>
      <c r="E240" s="275" t="s">
        <v>139</v>
      </c>
      <c r="F240" s="275" t="s">
        <v>145</v>
      </c>
      <c r="G240" s="275">
        <v>70</v>
      </c>
      <c r="H240" s="281">
        <v>2.91</v>
      </c>
      <c r="I240" s="282">
        <v>0.47</v>
      </c>
      <c r="J240" s="282">
        <v>0.3</v>
      </c>
      <c r="K240" s="282">
        <v>0.11</v>
      </c>
    </row>
    <row r="241" spans="1:11" x14ac:dyDescent="0.2">
      <c r="A241" s="398" t="str">
        <f t="shared" si="3"/>
        <v>2三層LowE（日射遮蔽型）A10×2</v>
      </c>
      <c r="B241" s="275">
        <v>2</v>
      </c>
      <c r="C241" s="275" t="s">
        <v>106</v>
      </c>
      <c r="D241" s="275" t="s">
        <v>107</v>
      </c>
      <c r="E241" s="275" t="s">
        <v>139</v>
      </c>
      <c r="F241" s="275" t="s">
        <v>145</v>
      </c>
      <c r="G241" s="275">
        <v>71</v>
      </c>
      <c r="H241" s="281">
        <v>2.91</v>
      </c>
      <c r="I241" s="282">
        <v>0.3</v>
      </c>
      <c r="J241" s="282">
        <v>0.2</v>
      </c>
      <c r="K241" s="282">
        <v>0.08</v>
      </c>
    </row>
    <row r="242" spans="1:11" x14ac:dyDescent="0.2">
      <c r="A242" s="398" t="str">
        <f t="shared" si="3"/>
        <v>2三層LowE（日射取得型）A11×2</v>
      </c>
      <c r="B242" s="275">
        <v>2</v>
      </c>
      <c r="C242" s="275" t="s">
        <v>106</v>
      </c>
      <c r="D242" s="275" t="s">
        <v>108</v>
      </c>
      <c r="E242" s="275" t="s">
        <v>139</v>
      </c>
      <c r="F242" s="275" t="s">
        <v>144</v>
      </c>
      <c r="G242" s="275">
        <v>70</v>
      </c>
      <c r="H242" s="281">
        <v>2.91</v>
      </c>
      <c r="I242" s="282">
        <v>0.47</v>
      </c>
      <c r="J242" s="282">
        <v>0.3</v>
      </c>
      <c r="K242" s="282">
        <v>0.11</v>
      </c>
    </row>
    <row r="243" spans="1:11" x14ac:dyDescent="0.2">
      <c r="A243" s="398" t="str">
        <f t="shared" si="3"/>
        <v>2三層LowE（日射遮蔽型）A11×2</v>
      </c>
      <c r="B243" s="275">
        <v>2</v>
      </c>
      <c r="C243" s="275" t="s">
        <v>106</v>
      </c>
      <c r="D243" s="275" t="s">
        <v>107</v>
      </c>
      <c r="E243" s="275" t="s">
        <v>139</v>
      </c>
      <c r="F243" s="275" t="s">
        <v>144</v>
      </c>
      <c r="G243" s="275">
        <v>71</v>
      </c>
      <c r="H243" s="281">
        <v>2.91</v>
      </c>
      <c r="I243" s="282">
        <v>0.3</v>
      </c>
      <c r="J243" s="282">
        <v>0.2</v>
      </c>
      <c r="K243" s="282">
        <v>0.08</v>
      </c>
    </row>
    <row r="244" spans="1:11" ht="13.5" customHeight="1" x14ac:dyDescent="0.2">
      <c r="A244" s="398" t="str">
        <f t="shared" si="3"/>
        <v>2三層LowE（日射取得型）A12×2</v>
      </c>
      <c r="B244" s="275">
        <v>2</v>
      </c>
      <c r="C244" s="275" t="s">
        <v>106</v>
      </c>
      <c r="D244" s="275" t="s">
        <v>108</v>
      </c>
      <c r="E244" s="275" t="s">
        <v>139</v>
      </c>
      <c r="F244" s="275" t="s">
        <v>143</v>
      </c>
      <c r="G244" s="275">
        <v>68</v>
      </c>
      <c r="H244" s="281">
        <v>2.33</v>
      </c>
      <c r="I244" s="282">
        <v>0.47</v>
      </c>
      <c r="J244" s="282">
        <v>0.3</v>
      </c>
      <c r="K244" s="282">
        <v>0.11</v>
      </c>
    </row>
    <row r="245" spans="1:11" x14ac:dyDescent="0.2">
      <c r="A245" s="398" t="str">
        <f t="shared" si="3"/>
        <v>2三層LowE（日射遮蔽型）A12×2</v>
      </c>
      <c r="B245" s="275">
        <v>2</v>
      </c>
      <c r="C245" s="275" t="s">
        <v>106</v>
      </c>
      <c r="D245" s="275" t="s">
        <v>107</v>
      </c>
      <c r="E245" s="275" t="s">
        <v>139</v>
      </c>
      <c r="F245" s="275" t="s">
        <v>143</v>
      </c>
      <c r="G245" s="275">
        <v>69</v>
      </c>
      <c r="H245" s="281">
        <v>2.33</v>
      </c>
      <c r="I245" s="282">
        <v>0.3</v>
      </c>
      <c r="J245" s="282">
        <v>0.2</v>
      </c>
      <c r="K245" s="282">
        <v>0.08</v>
      </c>
    </row>
    <row r="246" spans="1:11" x14ac:dyDescent="0.2">
      <c r="A246" s="398" t="str">
        <f t="shared" si="3"/>
        <v>2三層LowE（日射取得型）A13×2</v>
      </c>
      <c r="B246" s="275">
        <v>2</v>
      </c>
      <c r="C246" s="275" t="s">
        <v>106</v>
      </c>
      <c r="D246" s="275" t="s">
        <v>108</v>
      </c>
      <c r="E246" s="275" t="s">
        <v>139</v>
      </c>
      <c r="F246" s="275" t="s">
        <v>142</v>
      </c>
      <c r="G246" s="275">
        <v>68</v>
      </c>
      <c r="H246" s="281">
        <v>2.33</v>
      </c>
      <c r="I246" s="282">
        <v>0.47</v>
      </c>
      <c r="J246" s="282">
        <v>0.3</v>
      </c>
      <c r="K246" s="282">
        <v>0.11</v>
      </c>
    </row>
    <row r="247" spans="1:11" x14ac:dyDescent="0.2">
      <c r="A247" s="398" t="str">
        <f t="shared" si="3"/>
        <v>2三層LowE（日射遮蔽型）A13×2</v>
      </c>
      <c r="B247" s="275">
        <v>2</v>
      </c>
      <c r="C247" s="275" t="s">
        <v>106</v>
      </c>
      <c r="D247" s="275" t="s">
        <v>107</v>
      </c>
      <c r="E247" s="275" t="s">
        <v>139</v>
      </c>
      <c r="F247" s="275" t="s">
        <v>142</v>
      </c>
      <c r="G247" s="275">
        <v>69</v>
      </c>
      <c r="H247" s="281">
        <v>2.33</v>
      </c>
      <c r="I247" s="282">
        <v>0.3</v>
      </c>
      <c r="J247" s="282">
        <v>0.2</v>
      </c>
      <c r="K247" s="282">
        <v>0.08</v>
      </c>
    </row>
    <row r="248" spans="1:11" x14ac:dyDescent="0.2">
      <c r="A248" s="398" t="str">
        <f t="shared" si="3"/>
        <v>2三層LowE（日射取得型）A14×2</v>
      </c>
      <c r="B248" s="275">
        <v>2</v>
      </c>
      <c r="C248" s="275" t="s">
        <v>106</v>
      </c>
      <c r="D248" s="275" t="s">
        <v>108</v>
      </c>
      <c r="E248" s="275" t="s">
        <v>139</v>
      </c>
      <c r="F248" s="275" t="s">
        <v>141</v>
      </c>
      <c r="G248" s="275">
        <v>68</v>
      </c>
      <c r="H248" s="281">
        <v>2.33</v>
      </c>
      <c r="I248" s="282">
        <v>0.47</v>
      </c>
      <c r="J248" s="282">
        <v>0.3</v>
      </c>
      <c r="K248" s="282">
        <v>0.11</v>
      </c>
    </row>
    <row r="249" spans="1:11" x14ac:dyDescent="0.2">
      <c r="A249" s="398" t="str">
        <f t="shared" si="3"/>
        <v>2三層LowE（日射遮蔽型）A14×2</v>
      </c>
      <c r="B249" s="275">
        <v>2</v>
      </c>
      <c r="C249" s="275" t="s">
        <v>106</v>
      </c>
      <c r="D249" s="275" t="s">
        <v>107</v>
      </c>
      <c r="E249" s="275" t="s">
        <v>139</v>
      </c>
      <c r="F249" s="275" t="s">
        <v>141</v>
      </c>
      <c r="G249" s="275">
        <v>69</v>
      </c>
      <c r="H249" s="281">
        <v>2.33</v>
      </c>
      <c r="I249" s="282">
        <v>0.3</v>
      </c>
      <c r="J249" s="282">
        <v>0.2</v>
      </c>
      <c r="K249" s="282">
        <v>0.08</v>
      </c>
    </row>
    <row r="250" spans="1:11" x14ac:dyDescent="0.2">
      <c r="A250" s="398" t="str">
        <f t="shared" si="3"/>
        <v>2三層LowE（日射取得型）A15×2</v>
      </c>
      <c r="B250" s="275">
        <v>2</v>
      </c>
      <c r="C250" s="275" t="s">
        <v>106</v>
      </c>
      <c r="D250" s="275" t="s">
        <v>108</v>
      </c>
      <c r="E250" s="275" t="s">
        <v>139</v>
      </c>
      <c r="F250" s="275" t="s">
        <v>140</v>
      </c>
      <c r="G250" s="275">
        <v>68</v>
      </c>
      <c r="H250" s="281">
        <v>2.33</v>
      </c>
      <c r="I250" s="282">
        <v>0.47</v>
      </c>
      <c r="J250" s="282">
        <v>0.3</v>
      </c>
      <c r="K250" s="282">
        <v>0.11</v>
      </c>
    </row>
    <row r="251" spans="1:11" x14ac:dyDescent="0.2">
      <c r="A251" s="398" t="str">
        <f t="shared" si="3"/>
        <v>2三層LowE（日射遮蔽型）A15×2</v>
      </c>
      <c r="B251" s="275">
        <v>2</v>
      </c>
      <c r="C251" s="275" t="s">
        <v>106</v>
      </c>
      <c r="D251" s="275" t="s">
        <v>107</v>
      </c>
      <c r="E251" s="275" t="s">
        <v>139</v>
      </c>
      <c r="F251" s="275" t="s">
        <v>140</v>
      </c>
      <c r="G251" s="275">
        <v>69</v>
      </c>
      <c r="H251" s="281">
        <v>2.33</v>
      </c>
      <c r="I251" s="282">
        <v>0.3</v>
      </c>
      <c r="J251" s="282">
        <v>0.2</v>
      </c>
      <c r="K251" s="282">
        <v>0.08</v>
      </c>
    </row>
    <row r="252" spans="1:11" x14ac:dyDescent="0.2">
      <c r="A252" s="398" t="str">
        <f t="shared" si="3"/>
        <v>2三層LowE（日射取得型）A16×2</v>
      </c>
      <c r="B252" s="275">
        <v>2</v>
      </c>
      <c r="C252" s="275" t="s">
        <v>106</v>
      </c>
      <c r="D252" s="275" t="s">
        <v>108</v>
      </c>
      <c r="E252" s="275" t="s">
        <v>139</v>
      </c>
      <c r="F252" s="275" t="s">
        <v>138</v>
      </c>
      <c r="G252" s="275">
        <v>66</v>
      </c>
      <c r="H252" s="281">
        <v>2.15</v>
      </c>
      <c r="I252" s="282">
        <v>0.47</v>
      </c>
      <c r="J252" s="282">
        <v>0.3</v>
      </c>
      <c r="K252" s="282">
        <v>0.11</v>
      </c>
    </row>
    <row r="253" spans="1:11" x14ac:dyDescent="0.2">
      <c r="A253" s="398" t="str">
        <f t="shared" si="3"/>
        <v>2三層LowE（日射遮蔽型）A16×2</v>
      </c>
      <c r="B253" s="275">
        <v>2</v>
      </c>
      <c r="C253" s="275" t="s">
        <v>106</v>
      </c>
      <c r="D253" s="275" t="s">
        <v>107</v>
      </c>
      <c r="E253" s="275" t="s">
        <v>139</v>
      </c>
      <c r="F253" s="275" t="s">
        <v>138</v>
      </c>
      <c r="G253" s="275">
        <v>67</v>
      </c>
      <c r="H253" s="281">
        <v>2.15</v>
      </c>
      <c r="I253" s="282">
        <v>0.3</v>
      </c>
      <c r="J253" s="282">
        <v>0.2</v>
      </c>
      <c r="K253" s="282">
        <v>0.08</v>
      </c>
    </row>
    <row r="254" spans="1:11" x14ac:dyDescent="0.2">
      <c r="A254" s="398" t="str">
        <f t="shared" si="3"/>
        <v>2三層無しA6×2</v>
      </c>
      <c r="B254" s="275">
        <v>2</v>
      </c>
      <c r="C254" s="275" t="s">
        <v>106</v>
      </c>
      <c r="D254" s="275" t="s">
        <v>91</v>
      </c>
      <c r="E254" s="275" t="s">
        <v>139</v>
      </c>
      <c r="F254" s="275" t="s">
        <v>149</v>
      </c>
      <c r="G254" s="275">
        <v>73</v>
      </c>
      <c r="H254" s="281">
        <v>3.49</v>
      </c>
      <c r="I254" s="282">
        <v>0.57999999999999996</v>
      </c>
      <c r="J254" s="282">
        <v>0.3</v>
      </c>
      <c r="K254" s="282">
        <v>0.14000000000000001</v>
      </c>
    </row>
    <row r="255" spans="1:11" x14ac:dyDescent="0.2">
      <c r="A255" s="398" t="str">
        <f t="shared" si="3"/>
        <v>2三層無しA7×2</v>
      </c>
      <c r="B255" s="275">
        <v>2</v>
      </c>
      <c r="C255" s="275" t="s">
        <v>106</v>
      </c>
      <c r="D255" s="275" t="s">
        <v>91</v>
      </c>
      <c r="E255" s="275" t="s">
        <v>139</v>
      </c>
      <c r="F255" s="275" t="s">
        <v>148</v>
      </c>
      <c r="G255" s="275">
        <v>72</v>
      </c>
      <c r="H255" s="281">
        <v>2.91</v>
      </c>
      <c r="I255" s="282">
        <v>0.57999999999999996</v>
      </c>
      <c r="J255" s="282">
        <v>0.3</v>
      </c>
      <c r="K255" s="282">
        <v>0.14000000000000001</v>
      </c>
    </row>
    <row r="256" spans="1:11" x14ac:dyDescent="0.2">
      <c r="A256" s="398" t="str">
        <f t="shared" si="3"/>
        <v>2三層無しA8×2</v>
      </c>
      <c r="B256" s="275">
        <v>2</v>
      </c>
      <c r="C256" s="275" t="s">
        <v>106</v>
      </c>
      <c r="D256" s="275" t="s">
        <v>91</v>
      </c>
      <c r="E256" s="275" t="s">
        <v>139</v>
      </c>
      <c r="F256" s="275" t="s">
        <v>147</v>
      </c>
      <c r="G256" s="275">
        <v>72</v>
      </c>
      <c r="H256" s="281">
        <v>2.91</v>
      </c>
      <c r="I256" s="282">
        <v>0.57999999999999996</v>
      </c>
      <c r="J256" s="282">
        <v>0.3</v>
      </c>
      <c r="K256" s="282">
        <v>0.14000000000000001</v>
      </c>
    </row>
    <row r="257" spans="1:11" x14ac:dyDescent="0.2">
      <c r="A257" s="398" t="str">
        <f t="shared" si="3"/>
        <v>2三層無しA9×2</v>
      </c>
      <c r="B257" s="275">
        <v>2</v>
      </c>
      <c r="C257" s="275" t="s">
        <v>106</v>
      </c>
      <c r="D257" s="275" t="s">
        <v>91</v>
      </c>
      <c r="E257" s="275" t="s">
        <v>139</v>
      </c>
      <c r="F257" s="275" t="s">
        <v>146</v>
      </c>
      <c r="G257" s="275">
        <v>72</v>
      </c>
      <c r="H257" s="281">
        <v>2.91</v>
      </c>
      <c r="I257" s="282">
        <v>0.57999999999999996</v>
      </c>
      <c r="J257" s="282">
        <v>0.3</v>
      </c>
      <c r="K257" s="282">
        <v>0.14000000000000001</v>
      </c>
    </row>
    <row r="258" spans="1:11" x14ac:dyDescent="0.2">
      <c r="A258" s="398" t="str">
        <f t="shared" si="3"/>
        <v>2三層無しA10×2</v>
      </c>
      <c r="B258" s="275">
        <v>2</v>
      </c>
      <c r="C258" s="275" t="s">
        <v>106</v>
      </c>
      <c r="D258" s="275" t="s">
        <v>91</v>
      </c>
      <c r="E258" s="275" t="s">
        <v>139</v>
      </c>
      <c r="F258" s="275" t="s">
        <v>145</v>
      </c>
      <c r="G258" s="275">
        <v>72</v>
      </c>
      <c r="H258" s="281">
        <v>2.91</v>
      </c>
      <c r="I258" s="282">
        <v>0.57999999999999996</v>
      </c>
      <c r="J258" s="282">
        <v>0.3</v>
      </c>
      <c r="K258" s="282">
        <v>0.14000000000000001</v>
      </c>
    </row>
    <row r="259" spans="1:11" x14ac:dyDescent="0.2">
      <c r="A259" s="398" t="str">
        <f t="shared" si="3"/>
        <v>2三層無しA11×2</v>
      </c>
      <c r="B259" s="275">
        <v>2</v>
      </c>
      <c r="C259" s="275" t="s">
        <v>106</v>
      </c>
      <c r="D259" s="275" t="s">
        <v>91</v>
      </c>
      <c r="E259" s="275" t="s">
        <v>139</v>
      </c>
      <c r="F259" s="275" t="s">
        <v>144</v>
      </c>
      <c r="G259" s="275">
        <v>72</v>
      </c>
      <c r="H259" s="281">
        <v>2.91</v>
      </c>
      <c r="I259" s="282">
        <v>0.57999999999999996</v>
      </c>
      <c r="J259" s="282">
        <v>0.3</v>
      </c>
      <c r="K259" s="282">
        <v>0.14000000000000001</v>
      </c>
    </row>
    <row r="260" spans="1:11" x14ac:dyDescent="0.2">
      <c r="A260" s="398" t="str">
        <f t="shared" ref="A260:A323" si="4">B260&amp;C260&amp;D260&amp;E260&amp;F260</f>
        <v>2三層無しA12×2</v>
      </c>
      <c r="B260" s="275">
        <v>2</v>
      </c>
      <c r="C260" s="275" t="s">
        <v>106</v>
      </c>
      <c r="D260" s="275" t="s">
        <v>91</v>
      </c>
      <c r="E260" s="275" t="s">
        <v>139</v>
      </c>
      <c r="F260" s="275" t="s">
        <v>143</v>
      </c>
      <c r="G260" s="275">
        <v>72</v>
      </c>
      <c r="H260" s="281">
        <v>2.91</v>
      </c>
      <c r="I260" s="282">
        <v>0.57999999999999996</v>
      </c>
      <c r="J260" s="282">
        <v>0.3</v>
      </c>
      <c r="K260" s="282">
        <v>0.14000000000000001</v>
      </c>
    </row>
    <row r="261" spans="1:11" x14ac:dyDescent="0.2">
      <c r="A261" s="398" t="str">
        <f t="shared" si="4"/>
        <v>2三層無しA13×2</v>
      </c>
      <c r="B261" s="275">
        <v>2</v>
      </c>
      <c r="C261" s="275" t="s">
        <v>106</v>
      </c>
      <c r="D261" s="275" t="s">
        <v>91</v>
      </c>
      <c r="E261" s="275" t="s">
        <v>139</v>
      </c>
      <c r="F261" s="275" t="s">
        <v>142</v>
      </c>
      <c r="G261" s="275">
        <v>72</v>
      </c>
      <c r="H261" s="281">
        <v>2.91</v>
      </c>
      <c r="I261" s="282">
        <v>0.57999999999999996</v>
      </c>
      <c r="J261" s="282">
        <v>0.3</v>
      </c>
      <c r="K261" s="282">
        <v>0.14000000000000001</v>
      </c>
    </row>
    <row r="262" spans="1:11" x14ac:dyDescent="0.2">
      <c r="A262" s="398" t="str">
        <f t="shared" si="4"/>
        <v>2三層無しA14×2</v>
      </c>
      <c r="B262" s="275">
        <v>2</v>
      </c>
      <c r="C262" s="275" t="s">
        <v>106</v>
      </c>
      <c r="D262" s="275" t="s">
        <v>91</v>
      </c>
      <c r="E262" s="275" t="s">
        <v>139</v>
      </c>
      <c r="F262" s="275" t="s">
        <v>141</v>
      </c>
      <c r="G262" s="275">
        <v>72</v>
      </c>
      <c r="H262" s="281">
        <v>2.91</v>
      </c>
      <c r="I262" s="282">
        <v>0.57999999999999996</v>
      </c>
      <c r="J262" s="282">
        <v>0.3</v>
      </c>
      <c r="K262" s="282">
        <v>0.14000000000000001</v>
      </c>
    </row>
    <row r="263" spans="1:11" x14ac:dyDescent="0.2">
      <c r="A263" s="398" t="str">
        <f t="shared" si="4"/>
        <v>2三層無しA15×2</v>
      </c>
      <c r="B263" s="275">
        <v>2</v>
      </c>
      <c r="C263" s="275" t="s">
        <v>106</v>
      </c>
      <c r="D263" s="275" t="s">
        <v>91</v>
      </c>
      <c r="E263" s="275" t="s">
        <v>139</v>
      </c>
      <c r="F263" s="275" t="s">
        <v>140</v>
      </c>
      <c r="G263" s="275">
        <v>72</v>
      </c>
      <c r="H263" s="281">
        <v>2.91</v>
      </c>
      <c r="I263" s="282">
        <v>0.57999999999999996</v>
      </c>
      <c r="J263" s="282">
        <v>0.3</v>
      </c>
      <c r="K263" s="282">
        <v>0.14000000000000001</v>
      </c>
    </row>
    <row r="264" spans="1:11" x14ac:dyDescent="0.2">
      <c r="A264" s="398" t="str">
        <f t="shared" si="4"/>
        <v>2三層無しA16×2</v>
      </c>
      <c r="B264" s="275">
        <v>2</v>
      </c>
      <c r="C264" s="275" t="s">
        <v>106</v>
      </c>
      <c r="D264" s="275" t="s">
        <v>91</v>
      </c>
      <c r="E264" s="275" t="s">
        <v>139</v>
      </c>
      <c r="F264" s="275" t="s">
        <v>138</v>
      </c>
      <c r="G264" s="275">
        <v>72</v>
      </c>
      <c r="H264" s="281">
        <v>2.91</v>
      </c>
      <c r="I264" s="282">
        <v>0.57999999999999996</v>
      </c>
      <c r="J264" s="282">
        <v>0.3</v>
      </c>
      <c r="K264" s="282">
        <v>0.14000000000000001</v>
      </c>
    </row>
    <row r="265" spans="1:11" ht="14" x14ac:dyDescent="0.2">
      <c r="A265" s="398" t="str">
        <f t="shared" si="4"/>
        <v>2複層LowE（日射取得型）G4</v>
      </c>
      <c r="B265" s="276">
        <v>2</v>
      </c>
      <c r="C265" s="275" t="s">
        <v>154</v>
      </c>
      <c r="D265" s="275" t="s">
        <v>108</v>
      </c>
      <c r="E265" s="275" t="s">
        <v>137</v>
      </c>
      <c r="F265" s="275">
        <v>4</v>
      </c>
      <c r="G265" s="275">
        <v>76</v>
      </c>
      <c r="H265" s="281">
        <v>2.91</v>
      </c>
      <c r="I265" s="282">
        <v>0.51</v>
      </c>
      <c r="J265" s="282">
        <v>0.3</v>
      </c>
      <c r="K265" s="282">
        <v>0.12</v>
      </c>
    </row>
    <row r="266" spans="1:11" ht="14" x14ac:dyDescent="0.2">
      <c r="A266" s="398" t="str">
        <f t="shared" si="4"/>
        <v>2複層LowE（日射遮蔽型）G4</v>
      </c>
      <c r="B266" s="276">
        <v>2</v>
      </c>
      <c r="C266" s="275" t="s">
        <v>154</v>
      </c>
      <c r="D266" s="275" t="s">
        <v>107</v>
      </c>
      <c r="E266" s="275" t="s">
        <v>137</v>
      </c>
      <c r="F266" s="275">
        <v>4</v>
      </c>
      <c r="G266" s="275">
        <v>77</v>
      </c>
      <c r="H266" s="281">
        <v>2.91</v>
      </c>
      <c r="I266" s="282">
        <v>0.32</v>
      </c>
      <c r="J266" s="282">
        <v>0.21</v>
      </c>
      <c r="K266" s="282">
        <v>0.09</v>
      </c>
    </row>
    <row r="267" spans="1:11" ht="14" x14ac:dyDescent="0.2">
      <c r="A267" s="398" t="str">
        <f t="shared" si="4"/>
        <v>2複層LowE（日射取得型）G5</v>
      </c>
      <c r="B267" s="276">
        <v>2</v>
      </c>
      <c r="C267" s="275" t="s">
        <v>154</v>
      </c>
      <c r="D267" s="275" t="s">
        <v>108</v>
      </c>
      <c r="E267" s="275" t="s">
        <v>137</v>
      </c>
      <c r="F267" s="275">
        <v>5</v>
      </c>
      <c r="G267" s="275">
        <v>76</v>
      </c>
      <c r="H267" s="281">
        <v>2.91</v>
      </c>
      <c r="I267" s="282">
        <v>0.51</v>
      </c>
      <c r="J267" s="282">
        <v>0.3</v>
      </c>
      <c r="K267" s="282">
        <v>0.12</v>
      </c>
    </row>
    <row r="268" spans="1:11" ht="14" x14ac:dyDescent="0.2">
      <c r="A268" s="398" t="str">
        <f t="shared" si="4"/>
        <v>2複層LowE（日射遮蔽型）G5</v>
      </c>
      <c r="B268" s="276">
        <v>2</v>
      </c>
      <c r="C268" s="275" t="s">
        <v>154</v>
      </c>
      <c r="D268" s="275" t="s">
        <v>107</v>
      </c>
      <c r="E268" s="275" t="s">
        <v>137</v>
      </c>
      <c r="F268" s="275">
        <v>5</v>
      </c>
      <c r="G268" s="275">
        <v>77</v>
      </c>
      <c r="H268" s="281">
        <v>2.91</v>
      </c>
      <c r="I268" s="282">
        <v>0.32</v>
      </c>
      <c r="J268" s="282">
        <v>0.21</v>
      </c>
      <c r="K268" s="282">
        <v>0.09</v>
      </c>
    </row>
    <row r="269" spans="1:11" ht="14" x14ac:dyDescent="0.2">
      <c r="A269" s="398" t="str">
        <f t="shared" si="4"/>
        <v>2複層LowE（日射取得型）G6</v>
      </c>
      <c r="B269" s="276">
        <v>2</v>
      </c>
      <c r="C269" s="275" t="s">
        <v>154</v>
      </c>
      <c r="D269" s="275" t="s">
        <v>108</v>
      </c>
      <c r="E269" s="275" t="s">
        <v>137</v>
      </c>
      <c r="F269" s="275">
        <v>6</v>
      </c>
      <c r="G269" s="275">
        <v>76</v>
      </c>
      <c r="H269" s="281">
        <v>2.91</v>
      </c>
      <c r="I269" s="282">
        <v>0.51</v>
      </c>
      <c r="J269" s="282">
        <v>0.3</v>
      </c>
      <c r="K269" s="282">
        <v>0.12</v>
      </c>
    </row>
    <row r="270" spans="1:11" ht="14" x14ac:dyDescent="0.2">
      <c r="A270" s="398" t="str">
        <f t="shared" si="4"/>
        <v>2複層LowE（日射遮蔽型）G6</v>
      </c>
      <c r="B270" s="276">
        <v>2</v>
      </c>
      <c r="C270" s="275" t="s">
        <v>154</v>
      </c>
      <c r="D270" s="275" t="s">
        <v>107</v>
      </c>
      <c r="E270" s="275" t="s">
        <v>137</v>
      </c>
      <c r="F270" s="275">
        <v>6</v>
      </c>
      <c r="G270" s="275">
        <v>77</v>
      </c>
      <c r="H270" s="281">
        <v>2.91</v>
      </c>
      <c r="I270" s="282">
        <v>0.32</v>
      </c>
      <c r="J270" s="282">
        <v>0.21</v>
      </c>
      <c r="K270" s="282">
        <v>0.09</v>
      </c>
    </row>
    <row r="271" spans="1:11" ht="14" x14ac:dyDescent="0.2">
      <c r="A271" s="398" t="str">
        <f t="shared" si="4"/>
        <v>2複層LowE（日射取得型）G7</v>
      </c>
      <c r="B271" s="276">
        <v>2</v>
      </c>
      <c r="C271" s="275" t="s">
        <v>154</v>
      </c>
      <c r="D271" s="275" t="s">
        <v>108</v>
      </c>
      <c r="E271" s="275" t="s">
        <v>137</v>
      </c>
      <c r="F271" s="275">
        <v>7</v>
      </c>
      <c r="G271" s="275">
        <v>76</v>
      </c>
      <c r="H271" s="281">
        <v>2.91</v>
      </c>
      <c r="I271" s="282">
        <v>0.51</v>
      </c>
      <c r="J271" s="282">
        <v>0.3</v>
      </c>
      <c r="K271" s="282">
        <v>0.12</v>
      </c>
    </row>
    <row r="272" spans="1:11" ht="14" x14ac:dyDescent="0.2">
      <c r="A272" s="398" t="str">
        <f t="shared" si="4"/>
        <v>2複層LowE（日射遮蔽型）G7</v>
      </c>
      <c r="B272" s="276">
        <v>2</v>
      </c>
      <c r="C272" s="275" t="s">
        <v>154</v>
      </c>
      <c r="D272" s="275" t="s">
        <v>107</v>
      </c>
      <c r="E272" s="275" t="s">
        <v>137</v>
      </c>
      <c r="F272" s="275">
        <v>7</v>
      </c>
      <c r="G272" s="275">
        <v>77</v>
      </c>
      <c r="H272" s="281">
        <v>2.91</v>
      </c>
      <c r="I272" s="282">
        <v>0.32</v>
      </c>
      <c r="J272" s="282">
        <v>0.21</v>
      </c>
      <c r="K272" s="282">
        <v>0.09</v>
      </c>
    </row>
    <row r="273" spans="1:11" ht="14" x14ac:dyDescent="0.2">
      <c r="A273" s="398" t="str">
        <f t="shared" si="4"/>
        <v>2複層LowE（日射取得型）G8</v>
      </c>
      <c r="B273" s="276">
        <v>2</v>
      </c>
      <c r="C273" s="275" t="s">
        <v>154</v>
      </c>
      <c r="D273" s="275" t="s">
        <v>108</v>
      </c>
      <c r="E273" s="275" t="s">
        <v>137</v>
      </c>
      <c r="F273" s="275">
        <v>8</v>
      </c>
      <c r="G273" s="275">
        <v>76</v>
      </c>
      <c r="H273" s="281">
        <v>2.91</v>
      </c>
      <c r="I273" s="282">
        <v>0.51</v>
      </c>
      <c r="J273" s="282">
        <v>0.3</v>
      </c>
      <c r="K273" s="282">
        <v>0.12</v>
      </c>
    </row>
    <row r="274" spans="1:11" ht="14" x14ac:dyDescent="0.2">
      <c r="A274" s="398" t="str">
        <f t="shared" si="4"/>
        <v>2複層LowE（日射遮蔽型）G8</v>
      </c>
      <c r="B274" s="276">
        <v>2</v>
      </c>
      <c r="C274" s="275" t="s">
        <v>154</v>
      </c>
      <c r="D274" s="275" t="s">
        <v>107</v>
      </c>
      <c r="E274" s="275" t="s">
        <v>137</v>
      </c>
      <c r="F274" s="275">
        <v>8</v>
      </c>
      <c r="G274" s="275">
        <v>77</v>
      </c>
      <c r="H274" s="281">
        <v>2.91</v>
      </c>
      <c r="I274" s="282">
        <v>0.32</v>
      </c>
      <c r="J274" s="282">
        <v>0.21</v>
      </c>
      <c r="K274" s="282">
        <v>0.09</v>
      </c>
    </row>
    <row r="275" spans="1:11" ht="14" x14ac:dyDescent="0.2">
      <c r="A275" s="398" t="str">
        <f t="shared" si="4"/>
        <v>2複層LowE（日射取得型）G9</v>
      </c>
      <c r="B275" s="276">
        <v>2</v>
      </c>
      <c r="C275" s="275" t="s">
        <v>154</v>
      </c>
      <c r="D275" s="275" t="s">
        <v>108</v>
      </c>
      <c r="E275" s="275" t="s">
        <v>137</v>
      </c>
      <c r="F275" s="275">
        <v>9</v>
      </c>
      <c r="G275" s="275">
        <v>76</v>
      </c>
      <c r="H275" s="281">
        <v>2.91</v>
      </c>
      <c r="I275" s="282">
        <v>0.51</v>
      </c>
      <c r="J275" s="282">
        <v>0.3</v>
      </c>
      <c r="K275" s="282">
        <v>0.12</v>
      </c>
    </row>
    <row r="276" spans="1:11" ht="14" x14ac:dyDescent="0.2">
      <c r="A276" s="398" t="str">
        <f t="shared" si="4"/>
        <v>2複層LowE（日射遮蔽型）G9</v>
      </c>
      <c r="B276" s="276">
        <v>2</v>
      </c>
      <c r="C276" s="275" t="s">
        <v>154</v>
      </c>
      <c r="D276" s="275" t="s">
        <v>107</v>
      </c>
      <c r="E276" s="275" t="s">
        <v>137</v>
      </c>
      <c r="F276" s="275">
        <v>9</v>
      </c>
      <c r="G276" s="275">
        <v>77</v>
      </c>
      <c r="H276" s="281">
        <v>2.91</v>
      </c>
      <c r="I276" s="282">
        <v>0.32</v>
      </c>
      <c r="J276" s="282">
        <v>0.21</v>
      </c>
      <c r="K276" s="282">
        <v>0.09</v>
      </c>
    </row>
    <row r="277" spans="1:11" ht="14" x14ac:dyDescent="0.2">
      <c r="A277" s="398" t="str">
        <f t="shared" si="4"/>
        <v>2複層LowE（日射取得型）G10</v>
      </c>
      <c r="B277" s="276">
        <v>2</v>
      </c>
      <c r="C277" s="275" t="s">
        <v>154</v>
      </c>
      <c r="D277" s="275" t="s">
        <v>108</v>
      </c>
      <c r="E277" s="275" t="s">
        <v>137</v>
      </c>
      <c r="F277" s="275">
        <v>10</v>
      </c>
      <c r="G277" s="275">
        <v>76</v>
      </c>
      <c r="H277" s="281">
        <v>2.91</v>
      </c>
      <c r="I277" s="282">
        <v>0.51</v>
      </c>
      <c r="J277" s="282">
        <v>0.3</v>
      </c>
      <c r="K277" s="282">
        <v>0.12</v>
      </c>
    </row>
    <row r="278" spans="1:11" ht="14" x14ac:dyDescent="0.2">
      <c r="A278" s="398" t="str">
        <f t="shared" si="4"/>
        <v>2複層LowE（日射遮蔽型）G10</v>
      </c>
      <c r="B278" s="276">
        <v>2</v>
      </c>
      <c r="C278" s="275" t="s">
        <v>154</v>
      </c>
      <c r="D278" s="275" t="s">
        <v>107</v>
      </c>
      <c r="E278" s="275" t="s">
        <v>137</v>
      </c>
      <c r="F278" s="275">
        <v>10</v>
      </c>
      <c r="G278" s="275">
        <v>77</v>
      </c>
      <c r="H278" s="281">
        <v>2.91</v>
      </c>
      <c r="I278" s="282">
        <v>0.32</v>
      </c>
      <c r="J278" s="282">
        <v>0.21</v>
      </c>
      <c r="K278" s="282">
        <v>0.09</v>
      </c>
    </row>
    <row r="279" spans="1:11" ht="14" x14ac:dyDescent="0.2">
      <c r="A279" s="398" t="str">
        <f t="shared" si="4"/>
        <v>2複層LowE（日射取得型）G11</v>
      </c>
      <c r="B279" s="276">
        <v>2</v>
      </c>
      <c r="C279" s="275" t="s">
        <v>154</v>
      </c>
      <c r="D279" s="275" t="s">
        <v>108</v>
      </c>
      <c r="E279" s="275" t="s">
        <v>137</v>
      </c>
      <c r="F279" s="275">
        <v>11</v>
      </c>
      <c r="G279" s="275">
        <v>76</v>
      </c>
      <c r="H279" s="281">
        <v>2.91</v>
      </c>
      <c r="I279" s="282">
        <v>0.51</v>
      </c>
      <c r="J279" s="282">
        <v>0.3</v>
      </c>
      <c r="K279" s="282">
        <v>0.12</v>
      </c>
    </row>
    <row r="280" spans="1:11" ht="14" x14ac:dyDescent="0.2">
      <c r="A280" s="398" t="str">
        <f t="shared" si="4"/>
        <v>2複層LowE（日射遮蔽型）G11</v>
      </c>
      <c r="B280" s="276">
        <v>2</v>
      </c>
      <c r="C280" s="275" t="s">
        <v>154</v>
      </c>
      <c r="D280" s="275" t="s">
        <v>107</v>
      </c>
      <c r="E280" s="275" t="s">
        <v>137</v>
      </c>
      <c r="F280" s="275">
        <v>11</v>
      </c>
      <c r="G280" s="275">
        <v>77</v>
      </c>
      <c r="H280" s="281">
        <v>2.91</v>
      </c>
      <c r="I280" s="282">
        <v>0.32</v>
      </c>
      <c r="J280" s="282">
        <v>0.21</v>
      </c>
      <c r="K280" s="282">
        <v>0.09</v>
      </c>
    </row>
    <row r="281" spans="1:11" ht="14" x14ac:dyDescent="0.2">
      <c r="A281" s="398" t="str">
        <f t="shared" si="4"/>
        <v>2複層LowE（日射取得型）G12</v>
      </c>
      <c r="B281" s="276">
        <v>2</v>
      </c>
      <c r="C281" s="275" t="s">
        <v>154</v>
      </c>
      <c r="D281" s="275" t="s">
        <v>108</v>
      </c>
      <c r="E281" s="275" t="s">
        <v>137</v>
      </c>
      <c r="F281" s="275">
        <v>12</v>
      </c>
      <c r="G281" s="275">
        <v>76</v>
      </c>
      <c r="H281" s="281">
        <v>2.91</v>
      </c>
      <c r="I281" s="282">
        <v>0.51</v>
      </c>
      <c r="J281" s="282">
        <v>0.3</v>
      </c>
      <c r="K281" s="282">
        <v>0.12</v>
      </c>
    </row>
    <row r="282" spans="1:11" ht="14" x14ac:dyDescent="0.2">
      <c r="A282" s="398" t="str">
        <f t="shared" si="4"/>
        <v>2複層LowE（日射遮蔽型）G12</v>
      </c>
      <c r="B282" s="276">
        <v>2</v>
      </c>
      <c r="C282" s="275" t="s">
        <v>154</v>
      </c>
      <c r="D282" s="275" t="s">
        <v>107</v>
      </c>
      <c r="E282" s="275" t="s">
        <v>137</v>
      </c>
      <c r="F282" s="275">
        <v>12</v>
      </c>
      <c r="G282" s="275">
        <v>77</v>
      </c>
      <c r="H282" s="281">
        <v>2.91</v>
      </c>
      <c r="I282" s="282">
        <v>0.32</v>
      </c>
      <c r="J282" s="282">
        <v>0.21</v>
      </c>
      <c r="K282" s="282">
        <v>0.09</v>
      </c>
    </row>
    <row r="283" spans="1:11" ht="14" x14ac:dyDescent="0.2">
      <c r="A283" s="398" t="str">
        <f t="shared" si="4"/>
        <v>2複層LowE（日射取得型）G13</v>
      </c>
      <c r="B283" s="276">
        <v>2</v>
      </c>
      <c r="C283" s="275" t="s">
        <v>154</v>
      </c>
      <c r="D283" s="275" t="s">
        <v>108</v>
      </c>
      <c r="E283" s="275" t="s">
        <v>137</v>
      </c>
      <c r="F283" s="275">
        <v>13</v>
      </c>
      <c r="G283" s="275">
        <v>76</v>
      </c>
      <c r="H283" s="281">
        <v>2.91</v>
      </c>
      <c r="I283" s="282">
        <v>0.51</v>
      </c>
      <c r="J283" s="282">
        <v>0.3</v>
      </c>
      <c r="K283" s="282">
        <v>0.12</v>
      </c>
    </row>
    <row r="284" spans="1:11" ht="14" x14ac:dyDescent="0.2">
      <c r="A284" s="398" t="str">
        <f t="shared" si="4"/>
        <v>2複層LowE（日射遮蔽型）G13</v>
      </c>
      <c r="B284" s="276">
        <v>2</v>
      </c>
      <c r="C284" s="275" t="s">
        <v>154</v>
      </c>
      <c r="D284" s="275" t="s">
        <v>107</v>
      </c>
      <c r="E284" s="275" t="s">
        <v>137</v>
      </c>
      <c r="F284" s="275">
        <v>13</v>
      </c>
      <c r="G284" s="275">
        <v>77</v>
      </c>
      <c r="H284" s="281">
        <v>2.91</v>
      </c>
      <c r="I284" s="282">
        <v>0.32</v>
      </c>
      <c r="J284" s="282">
        <v>0.21</v>
      </c>
      <c r="K284" s="282">
        <v>0.09</v>
      </c>
    </row>
    <row r="285" spans="1:11" ht="14" x14ac:dyDescent="0.2">
      <c r="A285" s="398" t="str">
        <f t="shared" si="4"/>
        <v>2複層LowE（日射取得型）G14</v>
      </c>
      <c r="B285" s="276">
        <v>2</v>
      </c>
      <c r="C285" s="275" t="s">
        <v>154</v>
      </c>
      <c r="D285" s="275" t="s">
        <v>108</v>
      </c>
      <c r="E285" s="275" t="s">
        <v>137</v>
      </c>
      <c r="F285" s="275">
        <v>14</v>
      </c>
      <c r="G285" s="275">
        <v>74</v>
      </c>
      <c r="H285" s="281">
        <v>2.33</v>
      </c>
      <c r="I285" s="282">
        <v>0.51</v>
      </c>
      <c r="J285" s="282">
        <v>0.3</v>
      </c>
      <c r="K285" s="282">
        <v>0.12</v>
      </c>
    </row>
    <row r="286" spans="1:11" ht="14" x14ac:dyDescent="0.2">
      <c r="A286" s="398" t="str">
        <f t="shared" si="4"/>
        <v>2複層LowE（日射遮蔽型）G14</v>
      </c>
      <c r="B286" s="276">
        <v>2</v>
      </c>
      <c r="C286" s="275" t="s">
        <v>154</v>
      </c>
      <c r="D286" s="275" t="s">
        <v>107</v>
      </c>
      <c r="E286" s="275" t="s">
        <v>137</v>
      </c>
      <c r="F286" s="275">
        <v>14</v>
      </c>
      <c r="G286" s="275">
        <v>75</v>
      </c>
      <c r="H286" s="281">
        <v>2.33</v>
      </c>
      <c r="I286" s="282">
        <v>0.32</v>
      </c>
      <c r="J286" s="282">
        <v>0.21</v>
      </c>
      <c r="K286" s="282">
        <v>0.09</v>
      </c>
    </row>
    <row r="287" spans="1:11" ht="14" x14ac:dyDescent="0.2">
      <c r="A287" s="398" t="str">
        <f t="shared" si="4"/>
        <v>2複層LowE（日射取得型）G15</v>
      </c>
      <c r="B287" s="276">
        <v>2</v>
      </c>
      <c r="C287" s="275" t="s">
        <v>154</v>
      </c>
      <c r="D287" s="275" t="s">
        <v>108</v>
      </c>
      <c r="E287" s="275" t="s">
        <v>137</v>
      </c>
      <c r="F287" s="275">
        <v>15</v>
      </c>
      <c r="G287" s="275">
        <v>74</v>
      </c>
      <c r="H287" s="281">
        <v>2.33</v>
      </c>
      <c r="I287" s="282">
        <v>0.51</v>
      </c>
      <c r="J287" s="282">
        <v>0.3</v>
      </c>
      <c r="K287" s="282">
        <v>0.12</v>
      </c>
    </row>
    <row r="288" spans="1:11" ht="14" x14ac:dyDescent="0.2">
      <c r="A288" s="398" t="str">
        <f t="shared" si="4"/>
        <v>2複層LowE（日射遮蔽型）G15</v>
      </c>
      <c r="B288" s="276">
        <v>2</v>
      </c>
      <c r="C288" s="275" t="s">
        <v>154</v>
      </c>
      <c r="D288" s="275" t="s">
        <v>107</v>
      </c>
      <c r="E288" s="275" t="s">
        <v>137</v>
      </c>
      <c r="F288" s="275">
        <v>15</v>
      </c>
      <c r="G288" s="275">
        <v>75</v>
      </c>
      <c r="H288" s="281">
        <v>2.33</v>
      </c>
      <c r="I288" s="282">
        <v>0.32</v>
      </c>
      <c r="J288" s="282">
        <v>0.21</v>
      </c>
      <c r="K288" s="282">
        <v>0.09</v>
      </c>
    </row>
    <row r="289" spans="1:11" ht="14" x14ac:dyDescent="0.2">
      <c r="A289" s="398" t="str">
        <f t="shared" si="4"/>
        <v>2複層LowE（日射取得型）G16</v>
      </c>
      <c r="B289" s="276">
        <v>2</v>
      </c>
      <c r="C289" s="275" t="s">
        <v>154</v>
      </c>
      <c r="D289" s="275" t="s">
        <v>108</v>
      </c>
      <c r="E289" s="275" t="s">
        <v>137</v>
      </c>
      <c r="F289" s="275">
        <v>16</v>
      </c>
      <c r="G289" s="275">
        <v>74</v>
      </c>
      <c r="H289" s="281">
        <v>2.33</v>
      </c>
      <c r="I289" s="282">
        <v>0.51</v>
      </c>
      <c r="J289" s="282">
        <v>0.3</v>
      </c>
      <c r="K289" s="282">
        <v>0.12</v>
      </c>
    </row>
    <row r="290" spans="1:11" ht="14" x14ac:dyDescent="0.2">
      <c r="A290" s="398" t="str">
        <f t="shared" si="4"/>
        <v>2複層LowE（日射遮蔽型）G16</v>
      </c>
      <c r="B290" s="276">
        <v>2</v>
      </c>
      <c r="C290" s="275" t="s">
        <v>154</v>
      </c>
      <c r="D290" s="275" t="s">
        <v>107</v>
      </c>
      <c r="E290" s="275" t="s">
        <v>137</v>
      </c>
      <c r="F290" s="275">
        <v>16</v>
      </c>
      <c r="G290" s="275">
        <v>75</v>
      </c>
      <c r="H290" s="281">
        <v>2.33</v>
      </c>
      <c r="I290" s="282">
        <v>0.32</v>
      </c>
      <c r="J290" s="282">
        <v>0.21</v>
      </c>
      <c r="K290" s="282">
        <v>0.09</v>
      </c>
    </row>
    <row r="291" spans="1:11" ht="14" x14ac:dyDescent="0.2">
      <c r="A291" s="398" t="str">
        <f t="shared" si="4"/>
        <v>2複層LowE（日射取得型）A4</v>
      </c>
      <c r="B291" s="276">
        <v>2</v>
      </c>
      <c r="C291" s="275" t="s">
        <v>154</v>
      </c>
      <c r="D291" s="275" t="s">
        <v>108</v>
      </c>
      <c r="E291" s="275" t="s">
        <v>139</v>
      </c>
      <c r="F291" s="275">
        <v>4</v>
      </c>
      <c r="G291" s="275">
        <v>80</v>
      </c>
      <c r="H291" s="281">
        <v>3.49</v>
      </c>
      <c r="I291" s="282">
        <v>0.51</v>
      </c>
      <c r="J291" s="282">
        <v>0.3</v>
      </c>
      <c r="K291" s="282">
        <v>0.12</v>
      </c>
    </row>
    <row r="292" spans="1:11" ht="14" x14ac:dyDescent="0.2">
      <c r="A292" s="398" t="str">
        <f t="shared" si="4"/>
        <v>2複層LowE（日射遮蔽型）A4</v>
      </c>
      <c r="B292" s="276">
        <v>2</v>
      </c>
      <c r="C292" s="275" t="s">
        <v>154</v>
      </c>
      <c r="D292" s="275" t="s">
        <v>107</v>
      </c>
      <c r="E292" s="275" t="s">
        <v>139</v>
      </c>
      <c r="F292" s="275">
        <v>4</v>
      </c>
      <c r="G292" s="275">
        <v>81</v>
      </c>
      <c r="H292" s="281">
        <v>3.49</v>
      </c>
      <c r="I292" s="282">
        <v>0.32</v>
      </c>
      <c r="J292" s="282">
        <v>0.21</v>
      </c>
      <c r="K292" s="282">
        <v>0.09</v>
      </c>
    </row>
    <row r="293" spans="1:11" ht="14" x14ac:dyDescent="0.2">
      <c r="A293" s="398" t="str">
        <f t="shared" si="4"/>
        <v>2複層LowE（日射取得型）A5</v>
      </c>
      <c r="B293" s="276">
        <v>2</v>
      </c>
      <c r="C293" s="275" t="s">
        <v>154</v>
      </c>
      <c r="D293" s="275" t="s">
        <v>108</v>
      </c>
      <c r="E293" s="275" t="s">
        <v>139</v>
      </c>
      <c r="F293" s="275">
        <v>5</v>
      </c>
      <c r="G293" s="275">
        <v>80</v>
      </c>
      <c r="H293" s="281">
        <v>3.49</v>
      </c>
      <c r="I293" s="282">
        <v>0.51</v>
      </c>
      <c r="J293" s="282">
        <v>0.3</v>
      </c>
      <c r="K293" s="282">
        <v>0.12</v>
      </c>
    </row>
    <row r="294" spans="1:11" ht="14" x14ac:dyDescent="0.2">
      <c r="A294" s="398" t="str">
        <f t="shared" si="4"/>
        <v>2複層LowE（日射遮蔽型）A5</v>
      </c>
      <c r="B294" s="276">
        <v>2</v>
      </c>
      <c r="C294" s="275" t="s">
        <v>154</v>
      </c>
      <c r="D294" s="275" t="s">
        <v>107</v>
      </c>
      <c r="E294" s="275" t="s">
        <v>139</v>
      </c>
      <c r="F294" s="275">
        <v>5</v>
      </c>
      <c r="G294" s="275">
        <v>81</v>
      </c>
      <c r="H294" s="281">
        <v>3.49</v>
      </c>
      <c r="I294" s="282">
        <v>0.32</v>
      </c>
      <c r="J294" s="282">
        <v>0.21</v>
      </c>
      <c r="K294" s="282">
        <v>0.09</v>
      </c>
    </row>
    <row r="295" spans="1:11" ht="14" x14ac:dyDescent="0.2">
      <c r="A295" s="398" t="str">
        <f t="shared" si="4"/>
        <v>2複層LowE（日射取得型）A6</v>
      </c>
      <c r="B295" s="276">
        <v>2</v>
      </c>
      <c r="C295" s="275" t="s">
        <v>154</v>
      </c>
      <c r="D295" s="275" t="s">
        <v>108</v>
      </c>
      <c r="E295" s="275" t="s">
        <v>139</v>
      </c>
      <c r="F295" s="275">
        <v>6</v>
      </c>
      <c r="G295" s="275">
        <v>80</v>
      </c>
      <c r="H295" s="281">
        <v>3.49</v>
      </c>
      <c r="I295" s="282">
        <v>0.51</v>
      </c>
      <c r="J295" s="282">
        <v>0.3</v>
      </c>
      <c r="K295" s="282">
        <v>0.12</v>
      </c>
    </row>
    <row r="296" spans="1:11" ht="14" x14ac:dyDescent="0.2">
      <c r="A296" s="398" t="str">
        <f t="shared" si="4"/>
        <v>2複層LowE（日射遮蔽型）A6</v>
      </c>
      <c r="B296" s="276">
        <v>2</v>
      </c>
      <c r="C296" s="275" t="s">
        <v>154</v>
      </c>
      <c r="D296" s="275" t="s">
        <v>107</v>
      </c>
      <c r="E296" s="275" t="s">
        <v>139</v>
      </c>
      <c r="F296" s="275">
        <v>6</v>
      </c>
      <c r="G296" s="275">
        <v>81</v>
      </c>
      <c r="H296" s="281">
        <v>3.49</v>
      </c>
      <c r="I296" s="282">
        <v>0.32</v>
      </c>
      <c r="J296" s="282">
        <v>0.21</v>
      </c>
      <c r="K296" s="282">
        <v>0.09</v>
      </c>
    </row>
    <row r="297" spans="1:11" ht="14" x14ac:dyDescent="0.2">
      <c r="A297" s="398" t="str">
        <f t="shared" si="4"/>
        <v>2複層LowE（日射取得型）A7</v>
      </c>
      <c r="B297" s="276">
        <v>2</v>
      </c>
      <c r="C297" s="275" t="s">
        <v>154</v>
      </c>
      <c r="D297" s="275" t="s">
        <v>108</v>
      </c>
      <c r="E297" s="275" t="s">
        <v>139</v>
      </c>
      <c r="F297" s="275">
        <v>7</v>
      </c>
      <c r="G297" s="275">
        <v>80</v>
      </c>
      <c r="H297" s="281">
        <v>3.49</v>
      </c>
      <c r="I297" s="282">
        <v>0.51</v>
      </c>
      <c r="J297" s="282">
        <v>0.3</v>
      </c>
      <c r="K297" s="282">
        <v>0.12</v>
      </c>
    </row>
    <row r="298" spans="1:11" ht="14" x14ac:dyDescent="0.2">
      <c r="A298" s="398" t="str">
        <f t="shared" si="4"/>
        <v>2複層LowE（日射遮蔽型）A7</v>
      </c>
      <c r="B298" s="276">
        <v>2</v>
      </c>
      <c r="C298" s="275" t="s">
        <v>154</v>
      </c>
      <c r="D298" s="275" t="s">
        <v>107</v>
      </c>
      <c r="E298" s="275" t="s">
        <v>139</v>
      </c>
      <c r="F298" s="275">
        <v>7</v>
      </c>
      <c r="G298" s="275">
        <v>81</v>
      </c>
      <c r="H298" s="281">
        <v>3.49</v>
      </c>
      <c r="I298" s="282">
        <v>0.32</v>
      </c>
      <c r="J298" s="282">
        <v>0.21</v>
      </c>
      <c r="K298" s="282">
        <v>0.09</v>
      </c>
    </row>
    <row r="299" spans="1:11" ht="14" x14ac:dyDescent="0.2">
      <c r="A299" s="398" t="str">
        <f t="shared" si="4"/>
        <v>2複層LowE（日射取得型）A8</v>
      </c>
      <c r="B299" s="276">
        <v>2</v>
      </c>
      <c r="C299" s="275" t="s">
        <v>154</v>
      </c>
      <c r="D299" s="275" t="s">
        <v>108</v>
      </c>
      <c r="E299" s="275" t="s">
        <v>139</v>
      </c>
      <c r="F299" s="275">
        <v>8</v>
      </c>
      <c r="G299" s="275">
        <v>80</v>
      </c>
      <c r="H299" s="281">
        <v>3.49</v>
      </c>
      <c r="I299" s="282">
        <v>0.51</v>
      </c>
      <c r="J299" s="282">
        <v>0.3</v>
      </c>
      <c r="K299" s="282">
        <v>0.12</v>
      </c>
    </row>
    <row r="300" spans="1:11" ht="14" x14ac:dyDescent="0.2">
      <c r="A300" s="398" t="str">
        <f t="shared" si="4"/>
        <v>2複層LowE（日射遮蔽型）A8</v>
      </c>
      <c r="B300" s="276">
        <v>2</v>
      </c>
      <c r="C300" s="275" t="s">
        <v>154</v>
      </c>
      <c r="D300" s="275" t="s">
        <v>107</v>
      </c>
      <c r="E300" s="275" t="s">
        <v>139</v>
      </c>
      <c r="F300" s="275">
        <v>8</v>
      </c>
      <c r="G300" s="275">
        <v>81</v>
      </c>
      <c r="H300" s="281">
        <v>3.49</v>
      </c>
      <c r="I300" s="282">
        <v>0.32</v>
      </c>
      <c r="J300" s="282">
        <v>0.21</v>
      </c>
      <c r="K300" s="282">
        <v>0.09</v>
      </c>
    </row>
    <row r="301" spans="1:11" ht="14" x14ac:dyDescent="0.2">
      <c r="A301" s="398" t="str">
        <f t="shared" si="4"/>
        <v>2複層LowE（日射取得型）A9</v>
      </c>
      <c r="B301" s="276">
        <v>2</v>
      </c>
      <c r="C301" s="275" t="s">
        <v>154</v>
      </c>
      <c r="D301" s="275" t="s">
        <v>108</v>
      </c>
      <c r="E301" s="275" t="s">
        <v>139</v>
      </c>
      <c r="F301" s="275">
        <v>9</v>
      </c>
      <c r="G301" s="275">
        <v>78</v>
      </c>
      <c r="H301" s="281">
        <v>2.91</v>
      </c>
      <c r="I301" s="282">
        <v>0.51</v>
      </c>
      <c r="J301" s="282">
        <v>0.3</v>
      </c>
      <c r="K301" s="282">
        <v>0.12</v>
      </c>
    </row>
    <row r="302" spans="1:11" ht="14" x14ac:dyDescent="0.2">
      <c r="A302" s="398" t="str">
        <f t="shared" si="4"/>
        <v>2複層LowE（日射遮蔽型）A9</v>
      </c>
      <c r="B302" s="276">
        <v>2</v>
      </c>
      <c r="C302" s="275" t="s">
        <v>154</v>
      </c>
      <c r="D302" s="275" t="s">
        <v>107</v>
      </c>
      <c r="E302" s="275" t="s">
        <v>139</v>
      </c>
      <c r="F302" s="275">
        <v>9</v>
      </c>
      <c r="G302" s="275">
        <v>79</v>
      </c>
      <c r="H302" s="281">
        <v>2.91</v>
      </c>
      <c r="I302" s="282">
        <v>0.32</v>
      </c>
      <c r="J302" s="282">
        <v>0.21</v>
      </c>
      <c r="K302" s="282">
        <v>0.09</v>
      </c>
    </row>
    <row r="303" spans="1:11" ht="14" x14ac:dyDescent="0.2">
      <c r="A303" s="398" t="str">
        <f t="shared" si="4"/>
        <v>2複層LowE（日射取得型）A10</v>
      </c>
      <c r="B303" s="276">
        <v>2</v>
      </c>
      <c r="C303" s="275" t="s">
        <v>154</v>
      </c>
      <c r="D303" s="275" t="s">
        <v>108</v>
      </c>
      <c r="E303" s="275" t="s">
        <v>139</v>
      </c>
      <c r="F303" s="275">
        <v>10</v>
      </c>
      <c r="G303" s="275">
        <v>78</v>
      </c>
      <c r="H303" s="281">
        <v>2.91</v>
      </c>
      <c r="I303" s="282">
        <v>0.51</v>
      </c>
      <c r="J303" s="282">
        <v>0.3</v>
      </c>
      <c r="K303" s="282">
        <v>0.12</v>
      </c>
    </row>
    <row r="304" spans="1:11" ht="14" x14ac:dyDescent="0.2">
      <c r="A304" s="398" t="str">
        <f t="shared" si="4"/>
        <v>2複層LowE（日射遮蔽型）A10</v>
      </c>
      <c r="B304" s="276">
        <v>2</v>
      </c>
      <c r="C304" s="275" t="s">
        <v>154</v>
      </c>
      <c r="D304" s="275" t="s">
        <v>107</v>
      </c>
      <c r="E304" s="275" t="s">
        <v>139</v>
      </c>
      <c r="F304" s="275">
        <v>10</v>
      </c>
      <c r="G304" s="275">
        <v>79</v>
      </c>
      <c r="H304" s="281">
        <v>2.91</v>
      </c>
      <c r="I304" s="282">
        <v>0.32</v>
      </c>
      <c r="J304" s="282">
        <v>0.21</v>
      </c>
      <c r="K304" s="282">
        <v>0.09</v>
      </c>
    </row>
    <row r="305" spans="1:11" ht="14" x14ac:dyDescent="0.2">
      <c r="A305" s="398" t="str">
        <f t="shared" si="4"/>
        <v>2複層LowE（日射取得型）A11</v>
      </c>
      <c r="B305" s="276">
        <v>2</v>
      </c>
      <c r="C305" s="275" t="s">
        <v>154</v>
      </c>
      <c r="D305" s="275" t="s">
        <v>108</v>
      </c>
      <c r="E305" s="275" t="s">
        <v>139</v>
      </c>
      <c r="F305" s="275">
        <v>11</v>
      </c>
      <c r="G305" s="275">
        <v>78</v>
      </c>
      <c r="H305" s="281">
        <v>2.91</v>
      </c>
      <c r="I305" s="282">
        <v>0.51</v>
      </c>
      <c r="J305" s="282">
        <v>0.3</v>
      </c>
      <c r="K305" s="282">
        <v>0.12</v>
      </c>
    </row>
    <row r="306" spans="1:11" ht="14" x14ac:dyDescent="0.2">
      <c r="A306" s="398" t="str">
        <f t="shared" si="4"/>
        <v>2複層LowE（日射遮蔽型）A11</v>
      </c>
      <c r="B306" s="276">
        <v>2</v>
      </c>
      <c r="C306" s="275" t="s">
        <v>154</v>
      </c>
      <c r="D306" s="275" t="s">
        <v>107</v>
      </c>
      <c r="E306" s="275" t="s">
        <v>139</v>
      </c>
      <c r="F306" s="275">
        <v>11</v>
      </c>
      <c r="G306" s="275">
        <v>79</v>
      </c>
      <c r="H306" s="281">
        <v>2.91</v>
      </c>
      <c r="I306" s="282">
        <v>0.32</v>
      </c>
      <c r="J306" s="282">
        <v>0.21</v>
      </c>
      <c r="K306" s="282">
        <v>0.09</v>
      </c>
    </row>
    <row r="307" spans="1:11" ht="14" x14ac:dyDescent="0.2">
      <c r="A307" s="398" t="str">
        <f t="shared" si="4"/>
        <v>2複層LowE（日射取得型）A12</v>
      </c>
      <c r="B307" s="276">
        <v>2</v>
      </c>
      <c r="C307" s="275" t="s">
        <v>154</v>
      </c>
      <c r="D307" s="275" t="s">
        <v>108</v>
      </c>
      <c r="E307" s="275" t="s">
        <v>139</v>
      </c>
      <c r="F307" s="275">
        <v>12</v>
      </c>
      <c r="G307" s="275">
        <v>78</v>
      </c>
      <c r="H307" s="281">
        <v>2.91</v>
      </c>
      <c r="I307" s="282">
        <v>0.51</v>
      </c>
      <c r="J307" s="282">
        <v>0.3</v>
      </c>
      <c r="K307" s="282">
        <v>0.12</v>
      </c>
    </row>
    <row r="308" spans="1:11" ht="14" x14ac:dyDescent="0.2">
      <c r="A308" s="398" t="str">
        <f t="shared" si="4"/>
        <v>2複層LowE（日射遮蔽型）A12</v>
      </c>
      <c r="B308" s="276">
        <v>2</v>
      </c>
      <c r="C308" s="275" t="s">
        <v>154</v>
      </c>
      <c r="D308" s="275" t="s">
        <v>107</v>
      </c>
      <c r="E308" s="275" t="s">
        <v>139</v>
      </c>
      <c r="F308" s="275">
        <v>12</v>
      </c>
      <c r="G308" s="275">
        <v>79</v>
      </c>
      <c r="H308" s="281">
        <v>2.91</v>
      </c>
      <c r="I308" s="282">
        <v>0.32</v>
      </c>
      <c r="J308" s="282">
        <v>0.21</v>
      </c>
      <c r="K308" s="282">
        <v>0.09</v>
      </c>
    </row>
    <row r="309" spans="1:11" ht="14" x14ac:dyDescent="0.2">
      <c r="A309" s="398" t="str">
        <f t="shared" si="4"/>
        <v>2複層LowE（日射取得型）A13</v>
      </c>
      <c r="B309" s="276">
        <v>2</v>
      </c>
      <c r="C309" s="275" t="s">
        <v>154</v>
      </c>
      <c r="D309" s="275" t="s">
        <v>108</v>
      </c>
      <c r="E309" s="275" t="s">
        <v>139</v>
      </c>
      <c r="F309" s="275">
        <v>13</v>
      </c>
      <c r="G309" s="275">
        <v>78</v>
      </c>
      <c r="H309" s="281">
        <v>2.91</v>
      </c>
      <c r="I309" s="282">
        <v>0.51</v>
      </c>
      <c r="J309" s="282">
        <v>0.3</v>
      </c>
      <c r="K309" s="282">
        <v>0.12</v>
      </c>
    </row>
    <row r="310" spans="1:11" ht="14" x14ac:dyDescent="0.2">
      <c r="A310" s="398" t="str">
        <f t="shared" si="4"/>
        <v>2複層LowE（日射遮蔽型）A13</v>
      </c>
      <c r="B310" s="276">
        <v>2</v>
      </c>
      <c r="C310" s="275" t="s">
        <v>154</v>
      </c>
      <c r="D310" s="275" t="s">
        <v>107</v>
      </c>
      <c r="E310" s="275" t="s">
        <v>139</v>
      </c>
      <c r="F310" s="275">
        <v>13</v>
      </c>
      <c r="G310" s="275">
        <v>79</v>
      </c>
      <c r="H310" s="281">
        <v>2.91</v>
      </c>
      <c r="I310" s="282">
        <v>0.32</v>
      </c>
      <c r="J310" s="282">
        <v>0.21</v>
      </c>
      <c r="K310" s="282">
        <v>0.09</v>
      </c>
    </row>
    <row r="311" spans="1:11" ht="14" x14ac:dyDescent="0.2">
      <c r="A311" s="398" t="str">
        <f t="shared" si="4"/>
        <v>2複層LowE（日射取得型）A14</v>
      </c>
      <c r="B311" s="276">
        <v>2</v>
      </c>
      <c r="C311" s="275" t="s">
        <v>154</v>
      </c>
      <c r="D311" s="275" t="s">
        <v>108</v>
      </c>
      <c r="E311" s="275" t="s">
        <v>139</v>
      </c>
      <c r="F311" s="275">
        <v>14</v>
      </c>
      <c r="G311" s="275">
        <v>78</v>
      </c>
      <c r="H311" s="281">
        <v>2.91</v>
      </c>
      <c r="I311" s="282">
        <v>0.51</v>
      </c>
      <c r="J311" s="282">
        <v>0.3</v>
      </c>
      <c r="K311" s="282">
        <v>0.12</v>
      </c>
    </row>
    <row r="312" spans="1:11" ht="14" x14ac:dyDescent="0.2">
      <c r="A312" s="398" t="str">
        <f t="shared" si="4"/>
        <v>2複層LowE（日射遮蔽型）A14</v>
      </c>
      <c r="B312" s="276">
        <v>2</v>
      </c>
      <c r="C312" s="275" t="s">
        <v>154</v>
      </c>
      <c r="D312" s="275" t="s">
        <v>107</v>
      </c>
      <c r="E312" s="275" t="s">
        <v>139</v>
      </c>
      <c r="F312" s="275">
        <v>14</v>
      </c>
      <c r="G312" s="275">
        <v>79</v>
      </c>
      <c r="H312" s="281">
        <v>2.91</v>
      </c>
      <c r="I312" s="282">
        <v>0.32</v>
      </c>
      <c r="J312" s="282">
        <v>0.21</v>
      </c>
      <c r="K312" s="282">
        <v>0.09</v>
      </c>
    </row>
    <row r="313" spans="1:11" ht="14" x14ac:dyDescent="0.2">
      <c r="A313" s="398" t="str">
        <f t="shared" si="4"/>
        <v>2複層LowE（日射取得型）A15</v>
      </c>
      <c r="B313" s="276">
        <v>2</v>
      </c>
      <c r="C313" s="275" t="s">
        <v>154</v>
      </c>
      <c r="D313" s="275" t="s">
        <v>108</v>
      </c>
      <c r="E313" s="275" t="s">
        <v>139</v>
      </c>
      <c r="F313" s="275">
        <v>15</v>
      </c>
      <c r="G313" s="275">
        <v>78</v>
      </c>
      <c r="H313" s="281">
        <v>2.91</v>
      </c>
      <c r="I313" s="282">
        <v>0.51</v>
      </c>
      <c r="J313" s="282">
        <v>0.3</v>
      </c>
      <c r="K313" s="282">
        <v>0.12</v>
      </c>
    </row>
    <row r="314" spans="1:11" ht="14" x14ac:dyDescent="0.2">
      <c r="A314" s="398" t="str">
        <f t="shared" si="4"/>
        <v>2複層LowE（日射遮蔽型）A15</v>
      </c>
      <c r="B314" s="276">
        <v>2</v>
      </c>
      <c r="C314" s="275" t="s">
        <v>154</v>
      </c>
      <c r="D314" s="275" t="s">
        <v>107</v>
      </c>
      <c r="E314" s="275" t="s">
        <v>139</v>
      </c>
      <c r="F314" s="275">
        <v>15</v>
      </c>
      <c r="G314" s="275">
        <v>79</v>
      </c>
      <c r="H314" s="281">
        <v>2.91</v>
      </c>
      <c r="I314" s="282">
        <v>0.32</v>
      </c>
      <c r="J314" s="282">
        <v>0.21</v>
      </c>
      <c r="K314" s="282">
        <v>0.09</v>
      </c>
    </row>
    <row r="315" spans="1:11" ht="14" x14ac:dyDescent="0.2">
      <c r="A315" s="398" t="str">
        <f t="shared" si="4"/>
        <v>2複層LowE（日射取得型）A16</v>
      </c>
      <c r="B315" s="276">
        <v>2</v>
      </c>
      <c r="C315" s="275" t="s">
        <v>154</v>
      </c>
      <c r="D315" s="275" t="s">
        <v>108</v>
      </c>
      <c r="E315" s="275" t="s">
        <v>139</v>
      </c>
      <c r="F315" s="275">
        <v>16</v>
      </c>
      <c r="G315" s="275">
        <v>78</v>
      </c>
      <c r="H315" s="281">
        <v>2.91</v>
      </c>
      <c r="I315" s="282">
        <v>0.51</v>
      </c>
      <c r="J315" s="282">
        <v>0.3</v>
      </c>
      <c r="K315" s="282">
        <v>0.12</v>
      </c>
    </row>
    <row r="316" spans="1:11" ht="14" x14ac:dyDescent="0.2">
      <c r="A316" s="398" t="str">
        <f t="shared" si="4"/>
        <v>2複層LowE（日射遮蔽型）A16</v>
      </c>
      <c r="B316" s="276">
        <v>2</v>
      </c>
      <c r="C316" s="275" t="s">
        <v>154</v>
      </c>
      <c r="D316" s="275" t="s">
        <v>107</v>
      </c>
      <c r="E316" s="275" t="s">
        <v>139</v>
      </c>
      <c r="F316" s="275">
        <v>16</v>
      </c>
      <c r="G316" s="275">
        <v>79</v>
      </c>
      <c r="H316" s="281">
        <v>2.91</v>
      </c>
      <c r="I316" s="282">
        <v>0.32</v>
      </c>
      <c r="J316" s="282">
        <v>0.21</v>
      </c>
      <c r="K316" s="282">
        <v>0.09</v>
      </c>
    </row>
    <row r="317" spans="1:11" ht="14" x14ac:dyDescent="0.2">
      <c r="A317" s="398" t="str">
        <f t="shared" si="4"/>
        <v>2複層無しA6</v>
      </c>
      <c r="B317" s="276">
        <v>2</v>
      </c>
      <c r="C317" s="275" t="s">
        <v>154</v>
      </c>
      <c r="D317" s="275" t="s">
        <v>91</v>
      </c>
      <c r="E317" s="275" t="s">
        <v>139</v>
      </c>
      <c r="F317" s="275">
        <v>6</v>
      </c>
      <c r="G317" s="275">
        <v>83</v>
      </c>
      <c r="H317" s="281">
        <v>4.07</v>
      </c>
      <c r="I317" s="282">
        <v>0.63</v>
      </c>
      <c r="J317" s="282">
        <v>0.3</v>
      </c>
      <c r="K317" s="282">
        <v>0.14000000000000001</v>
      </c>
    </row>
    <row r="318" spans="1:11" ht="14" x14ac:dyDescent="0.2">
      <c r="A318" s="398" t="str">
        <f t="shared" si="4"/>
        <v>2複層無しA7</v>
      </c>
      <c r="B318" s="276">
        <v>2</v>
      </c>
      <c r="C318" s="275" t="s">
        <v>154</v>
      </c>
      <c r="D318" s="275" t="s">
        <v>91</v>
      </c>
      <c r="E318" s="275" t="s">
        <v>139</v>
      </c>
      <c r="F318" s="275">
        <v>7</v>
      </c>
      <c r="G318" s="275">
        <v>83</v>
      </c>
      <c r="H318" s="281">
        <v>4.07</v>
      </c>
      <c r="I318" s="282">
        <v>0.63</v>
      </c>
      <c r="J318" s="282">
        <v>0.3</v>
      </c>
      <c r="K318" s="282">
        <v>0.14000000000000001</v>
      </c>
    </row>
    <row r="319" spans="1:11" ht="14" x14ac:dyDescent="0.2">
      <c r="A319" s="398" t="str">
        <f t="shared" si="4"/>
        <v>2複層無しA8</v>
      </c>
      <c r="B319" s="276">
        <v>2</v>
      </c>
      <c r="C319" s="275" t="s">
        <v>154</v>
      </c>
      <c r="D319" s="275" t="s">
        <v>91</v>
      </c>
      <c r="E319" s="275" t="s">
        <v>139</v>
      </c>
      <c r="F319" s="275">
        <v>8</v>
      </c>
      <c r="G319" s="275">
        <v>83</v>
      </c>
      <c r="H319" s="281">
        <v>4.07</v>
      </c>
      <c r="I319" s="282">
        <v>0.63</v>
      </c>
      <c r="J319" s="282">
        <v>0.3</v>
      </c>
      <c r="K319" s="282">
        <v>0.14000000000000001</v>
      </c>
    </row>
    <row r="320" spans="1:11" ht="14" x14ac:dyDescent="0.2">
      <c r="A320" s="398" t="str">
        <f t="shared" si="4"/>
        <v>2複層無しA9</v>
      </c>
      <c r="B320" s="276">
        <v>2</v>
      </c>
      <c r="C320" s="275" t="s">
        <v>154</v>
      </c>
      <c r="D320" s="275" t="s">
        <v>91</v>
      </c>
      <c r="E320" s="275" t="s">
        <v>139</v>
      </c>
      <c r="F320" s="275">
        <v>9</v>
      </c>
      <c r="G320" s="275">
        <v>83</v>
      </c>
      <c r="H320" s="281">
        <v>4.07</v>
      </c>
      <c r="I320" s="282">
        <v>0.63</v>
      </c>
      <c r="J320" s="282">
        <v>0.3</v>
      </c>
      <c r="K320" s="282">
        <v>0.14000000000000001</v>
      </c>
    </row>
    <row r="321" spans="1:11" ht="14" x14ac:dyDescent="0.2">
      <c r="A321" s="398" t="str">
        <f t="shared" si="4"/>
        <v>2複層無しA10</v>
      </c>
      <c r="B321" s="276">
        <v>2</v>
      </c>
      <c r="C321" s="275" t="s">
        <v>154</v>
      </c>
      <c r="D321" s="275" t="s">
        <v>91</v>
      </c>
      <c r="E321" s="275" t="s">
        <v>139</v>
      </c>
      <c r="F321" s="275">
        <v>10</v>
      </c>
      <c r="G321" s="275">
        <v>83</v>
      </c>
      <c r="H321" s="281">
        <v>4.07</v>
      </c>
      <c r="I321" s="282">
        <v>0.63</v>
      </c>
      <c r="J321" s="282">
        <v>0.3</v>
      </c>
      <c r="K321" s="282">
        <v>0.14000000000000001</v>
      </c>
    </row>
    <row r="322" spans="1:11" ht="14" x14ac:dyDescent="0.2">
      <c r="A322" s="398" t="str">
        <f t="shared" si="4"/>
        <v>2複層無しA11</v>
      </c>
      <c r="B322" s="276">
        <v>2</v>
      </c>
      <c r="C322" s="275" t="s">
        <v>154</v>
      </c>
      <c r="D322" s="275" t="s">
        <v>91</v>
      </c>
      <c r="E322" s="275" t="s">
        <v>139</v>
      </c>
      <c r="F322" s="275">
        <v>11</v>
      </c>
      <c r="G322" s="275">
        <v>82</v>
      </c>
      <c r="H322" s="281">
        <v>3.49</v>
      </c>
      <c r="I322" s="282">
        <v>0.63</v>
      </c>
      <c r="J322" s="282">
        <v>0.3</v>
      </c>
      <c r="K322" s="282">
        <v>0.14000000000000001</v>
      </c>
    </row>
    <row r="323" spans="1:11" ht="14" x14ac:dyDescent="0.2">
      <c r="A323" s="398" t="str">
        <f t="shared" si="4"/>
        <v>2複層無しA12</v>
      </c>
      <c r="B323" s="276">
        <v>2</v>
      </c>
      <c r="C323" s="275" t="s">
        <v>154</v>
      </c>
      <c r="D323" s="275" t="s">
        <v>91</v>
      </c>
      <c r="E323" s="275" t="s">
        <v>139</v>
      </c>
      <c r="F323" s="275">
        <v>12</v>
      </c>
      <c r="G323" s="275">
        <v>82</v>
      </c>
      <c r="H323" s="281">
        <v>3.49</v>
      </c>
      <c r="I323" s="282">
        <v>0.63</v>
      </c>
      <c r="J323" s="282">
        <v>0.3</v>
      </c>
      <c r="K323" s="282">
        <v>0.14000000000000001</v>
      </c>
    </row>
    <row r="324" spans="1:11" ht="14" x14ac:dyDescent="0.2">
      <c r="A324" s="398" t="str">
        <f t="shared" ref="A324:A387" si="5">B324&amp;C324&amp;D324&amp;E324&amp;F324</f>
        <v>2複層無しA13</v>
      </c>
      <c r="B324" s="276">
        <v>2</v>
      </c>
      <c r="C324" s="275" t="s">
        <v>154</v>
      </c>
      <c r="D324" s="275" t="s">
        <v>91</v>
      </c>
      <c r="E324" s="275" t="s">
        <v>139</v>
      </c>
      <c r="F324" s="275">
        <v>13</v>
      </c>
      <c r="G324" s="275">
        <v>82</v>
      </c>
      <c r="H324" s="281">
        <v>3.49</v>
      </c>
      <c r="I324" s="282">
        <v>0.63</v>
      </c>
      <c r="J324" s="282">
        <v>0.3</v>
      </c>
      <c r="K324" s="282">
        <v>0.14000000000000001</v>
      </c>
    </row>
    <row r="325" spans="1:11" ht="14" x14ac:dyDescent="0.2">
      <c r="A325" s="398" t="str">
        <f t="shared" si="5"/>
        <v>2複層無しA14</v>
      </c>
      <c r="B325" s="276">
        <v>2</v>
      </c>
      <c r="C325" s="275" t="s">
        <v>154</v>
      </c>
      <c r="D325" s="275" t="s">
        <v>91</v>
      </c>
      <c r="E325" s="275" t="s">
        <v>139</v>
      </c>
      <c r="F325" s="275">
        <v>14</v>
      </c>
      <c r="G325" s="275">
        <v>82</v>
      </c>
      <c r="H325" s="281">
        <v>3.49</v>
      </c>
      <c r="I325" s="282">
        <v>0.63</v>
      </c>
      <c r="J325" s="282">
        <v>0.3</v>
      </c>
      <c r="K325" s="282">
        <v>0.14000000000000001</v>
      </c>
    </row>
    <row r="326" spans="1:11" ht="14" x14ac:dyDescent="0.2">
      <c r="A326" s="398" t="str">
        <f t="shared" si="5"/>
        <v>2複層無しA15</v>
      </c>
      <c r="B326" s="276">
        <v>2</v>
      </c>
      <c r="C326" s="275" t="s">
        <v>154</v>
      </c>
      <c r="D326" s="275" t="s">
        <v>91</v>
      </c>
      <c r="E326" s="275" t="s">
        <v>139</v>
      </c>
      <c r="F326" s="275">
        <v>15</v>
      </c>
      <c r="G326" s="275">
        <v>82</v>
      </c>
      <c r="H326" s="281">
        <v>3.49</v>
      </c>
      <c r="I326" s="282">
        <v>0.63</v>
      </c>
      <c r="J326" s="282">
        <v>0.3</v>
      </c>
      <c r="K326" s="282">
        <v>0.14000000000000001</v>
      </c>
    </row>
    <row r="327" spans="1:11" ht="14" x14ac:dyDescent="0.2">
      <c r="A327" s="398" t="str">
        <f t="shared" si="5"/>
        <v>2複層無しA16</v>
      </c>
      <c r="B327" s="276">
        <v>2</v>
      </c>
      <c r="C327" s="275" t="s">
        <v>154</v>
      </c>
      <c r="D327" s="275" t="s">
        <v>91</v>
      </c>
      <c r="E327" s="275" t="s">
        <v>139</v>
      </c>
      <c r="F327" s="275">
        <v>16</v>
      </c>
      <c r="G327" s="275">
        <v>82</v>
      </c>
      <c r="H327" s="281">
        <v>3.49</v>
      </c>
      <c r="I327" s="282">
        <v>0.63</v>
      </c>
      <c r="J327" s="282">
        <v>0.3</v>
      </c>
      <c r="K327" s="282">
        <v>0.14000000000000001</v>
      </c>
    </row>
    <row r="328" spans="1:11" x14ac:dyDescent="0.2">
      <c r="A328" s="398" t="str">
        <f t="shared" si="5"/>
        <v>2単板無しN単板</v>
      </c>
      <c r="B328" s="275">
        <v>2</v>
      </c>
      <c r="C328" s="275" t="s">
        <v>150</v>
      </c>
      <c r="D328" s="275" t="s">
        <v>91</v>
      </c>
      <c r="E328" s="275" t="s">
        <v>134</v>
      </c>
      <c r="F328" s="275" t="s">
        <v>88</v>
      </c>
      <c r="G328" s="275">
        <v>84</v>
      </c>
      <c r="H328" s="281">
        <v>6.51</v>
      </c>
      <c r="I328" s="282">
        <v>0.7</v>
      </c>
      <c r="J328" s="282">
        <v>0.3</v>
      </c>
      <c r="K328" s="282">
        <v>0.15</v>
      </c>
    </row>
    <row r="329" spans="1:11" ht="14" x14ac:dyDescent="0.2">
      <c r="A329" s="398" t="str">
        <f t="shared" si="5"/>
        <v>3複層LowE（日射取得型）G4</v>
      </c>
      <c r="B329" s="277">
        <v>3</v>
      </c>
      <c r="C329" s="275" t="s">
        <v>154</v>
      </c>
      <c r="D329" s="275" t="s">
        <v>108</v>
      </c>
      <c r="E329" s="275" t="s">
        <v>137</v>
      </c>
      <c r="F329" s="275">
        <v>4</v>
      </c>
      <c r="G329" s="275">
        <v>87</v>
      </c>
      <c r="H329" s="281">
        <v>3.49</v>
      </c>
      <c r="I329" s="282">
        <v>0.51</v>
      </c>
      <c r="J329" s="282">
        <v>0.3</v>
      </c>
      <c r="K329" s="282">
        <v>0.12</v>
      </c>
    </row>
    <row r="330" spans="1:11" ht="14" x14ac:dyDescent="0.2">
      <c r="A330" s="398" t="str">
        <f t="shared" si="5"/>
        <v>3複層LowE（日射遮蔽型）G4</v>
      </c>
      <c r="B330" s="277">
        <v>3</v>
      </c>
      <c r="C330" s="275" t="s">
        <v>154</v>
      </c>
      <c r="D330" s="275" t="s">
        <v>107</v>
      </c>
      <c r="E330" s="275" t="s">
        <v>137</v>
      </c>
      <c r="F330" s="275">
        <v>4</v>
      </c>
      <c r="G330" s="275">
        <v>88</v>
      </c>
      <c r="H330" s="281">
        <v>3.49</v>
      </c>
      <c r="I330" s="282">
        <v>0.32</v>
      </c>
      <c r="J330" s="282">
        <v>0.21</v>
      </c>
      <c r="K330" s="282">
        <v>0.09</v>
      </c>
    </row>
    <row r="331" spans="1:11" ht="14" x14ac:dyDescent="0.2">
      <c r="A331" s="398" t="str">
        <f t="shared" si="5"/>
        <v>3複層LowE（日射取得型）G5</v>
      </c>
      <c r="B331" s="277">
        <v>3</v>
      </c>
      <c r="C331" s="275" t="s">
        <v>154</v>
      </c>
      <c r="D331" s="275" t="s">
        <v>108</v>
      </c>
      <c r="E331" s="275" t="s">
        <v>137</v>
      </c>
      <c r="F331" s="275">
        <v>5</v>
      </c>
      <c r="G331" s="275">
        <v>87</v>
      </c>
      <c r="H331" s="281">
        <v>3.49</v>
      </c>
      <c r="I331" s="282">
        <v>0.51</v>
      </c>
      <c r="J331" s="282">
        <v>0.3</v>
      </c>
      <c r="K331" s="282">
        <v>0.12</v>
      </c>
    </row>
    <row r="332" spans="1:11" ht="14" x14ac:dyDescent="0.2">
      <c r="A332" s="398" t="str">
        <f t="shared" si="5"/>
        <v>3複層LowE（日射遮蔽型）G5</v>
      </c>
      <c r="B332" s="277">
        <v>3</v>
      </c>
      <c r="C332" s="275" t="s">
        <v>154</v>
      </c>
      <c r="D332" s="275" t="s">
        <v>107</v>
      </c>
      <c r="E332" s="275" t="s">
        <v>137</v>
      </c>
      <c r="F332" s="275">
        <v>5</v>
      </c>
      <c r="G332" s="275">
        <v>88</v>
      </c>
      <c r="H332" s="281">
        <v>3.49</v>
      </c>
      <c r="I332" s="282">
        <v>0.32</v>
      </c>
      <c r="J332" s="282">
        <v>0.21</v>
      </c>
      <c r="K332" s="282">
        <v>0.09</v>
      </c>
    </row>
    <row r="333" spans="1:11" ht="14" x14ac:dyDescent="0.2">
      <c r="A333" s="398" t="str">
        <f t="shared" si="5"/>
        <v>3複層LowE（日射取得型）G6</v>
      </c>
      <c r="B333" s="277">
        <v>3</v>
      </c>
      <c r="C333" s="275" t="s">
        <v>154</v>
      </c>
      <c r="D333" s="275" t="s">
        <v>108</v>
      </c>
      <c r="E333" s="275" t="s">
        <v>137</v>
      </c>
      <c r="F333" s="275">
        <v>6</v>
      </c>
      <c r="G333" s="275">
        <v>87</v>
      </c>
      <c r="H333" s="281">
        <v>3.49</v>
      </c>
      <c r="I333" s="282">
        <v>0.51</v>
      </c>
      <c r="J333" s="282">
        <v>0.3</v>
      </c>
      <c r="K333" s="282">
        <v>0.12</v>
      </c>
    </row>
    <row r="334" spans="1:11" ht="14" x14ac:dyDescent="0.2">
      <c r="A334" s="398" t="str">
        <f t="shared" si="5"/>
        <v>3複層LowE（日射遮蔽型）G6</v>
      </c>
      <c r="B334" s="277">
        <v>3</v>
      </c>
      <c r="C334" s="275" t="s">
        <v>154</v>
      </c>
      <c r="D334" s="275" t="s">
        <v>107</v>
      </c>
      <c r="E334" s="275" t="s">
        <v>137</v>
      </c>
      <c r="F334" s="275">
        <v>6</v>
      </c>
      <c r="G334" s="275">
        <v>88</v>
      </c>
      <c r="H334" s="281">
        <v>3.49</v>
      </c>
      <c r="I334" s="282">
        <v>0.32</v>
      </c>
      <c r="J334" s="282">
        <v>0.21</v>
      </c>
      <c r="K334" s="282">
        <v>0.09</v>
      </c>
    </row>
    <row r="335" spans="1:11" ht="14" x14ac:dyDescent="0.2">
      <c r="A335" s="398" t="str">
        <f t="shared" si="5"/>
        <v>3複層LowE（日射取得型）G7</v>
      </c>
      <c r="B335" s="277">
        <v>3</v>
      </c>
      <c r="C335" s="275" t="s">
        <v>154</v>
      </c>
      <c r="D335" s="275" t="s">
        <v>108</v>
      </c>
      <c r="E335" s="275" t="s">
        <v>137</v>
      </c>
      <c r="F335" s="275">
        <v>7</v>
      </c>
      <c r="G335" s="275">
        <v>87</v>
      </c>
      <c r="H335" s="281">
        <v>3.49</v>
      </c>
      <c r="I335" s="282">
        <v>0.51</v>
      </c>
      <c r="J335" s="282">
        <v>0.3</v>
      </c>
      <c r="K335" s="282">
        <v>0.12</v>
      </c>
    </row>
    <row r="336" spans="1:11" ht="14" x14ac:dyDescent="0.2">
      <c r="A336" s="398" t="str">
        <f t="shared" si="5"/>
        <v>3複層LowE（日射遮蔽型）G7</v>
      </c>
      <c r="B336" s="277">
        <v>3</v>
      </c>
      <c r="C336" s="275" t="s">
        <v>154</v>
      </c>
      <c r="D336" s="275" t="s">
        <v>107</v>
      </c>
      <c r="E336" s="275" t="s">
        <v>137</v>
      </c>
      <c r="F336" s="275">
        <v>7</v>
      </c>
      <c r="G336" s="275">
        <v>88</v>
      </c>
      <c r="H336" s="281">
        <v>3.49</v>
      </c>
      <c r="I336" s="282">
        <v>0.32</v>
      </c>
      <c r="J336" s="282">
        <v>0.21</v>
      </c>
      <c r="K336" s="282">
        <v>0.09</v>
      </c>
    </row>
    <row r="337" spans="1:11" ht="14" x14ac:dyDescent="0.2">
      <c r="A337" s="398" t="str">
        <f t="shared" si="5"/>
        <v>3複層LowE（日射取得型）G8</v>
      </c>
      <c r="B337" s="277">
        <v>3</v>
      </c>
      <c r="C337" s="275" t="s">
        <v>154</v>
      </c>
      <c r="D337" s="275" t="s">
        <v>108</v>
      </c>
      <c r="E337" s="275" t="s">
        <v>137</v>
      </c>
      <c r="F337" s="275">
        <v>8</v>
      </c>
      <c r="G337" s="275">
        <v>87</v>
      </c>
      <c r="H337" s="281">
        <v>3.49</v>
      </c>
      <c r="I337" s="282">
        <v>0.51</v>
      </c>
      <c r="J337" s="282">
        <v>0.3</v>
      </c>
      <c r="K337" s="282">
        <v>0.12</v>
      </c>
    </row>
    <row r="338" spans="1:11" ht="14" x14ac:dyDescent="0.2">
      <c r="A338" s="398" t="str">
        <f t="shared" si="5"/>
        <v>3複層LowE（日射遮蔽型）G8</v>
      </c>
      <c r="B338" s="277">
        <v>3</v>
      </c>
      <c r="C338" s="275" t="s">
        <v>154</v>
      </c>
      <c r="D338" s="275" t="s">
        <v>107</v>
      </c>
      <c r="E338" s="275" t="s">
        <v>137</v>
      </c>
      <c r="F338" s="275">
        <v>8</v>
      </c>
      <c r="G338" s="275">
        <v>88</v>
      </c>
      <c r="H338" s="281">
        <v>3.49</v>
      </c>
      <c r="I338" s="282">
        <v>0.32</v>
      </c>
      <c r="J338" s="282">
        <v>0.21</v>
      </c>
      <c r="K338" s="282">
        <v>0.09</v>
      </c>
    </row>
    <row r="339" spans="1:11" ht="14" x14ac:dyDescent="0.2">
      <c r="A339" s="398" t="str">
        <f t="shared" si="5"/>
        <v>3複層LowE（日射取得型）G9</v>
      </c>
      <c r="B339" s="277">
        <v>3</v>
      </c>
      <c r="C339" s="275" t="s">
        <v>154</v>
      </c>
      <c r="D339" s="275" t="s">
        <v>108</v>
      </c>
      <c r="E339" s="275" t="s">
        <v>137</v>
      </c>
      <c r="F339" s="275">
        <v>9</v>
      </c>
      <c r="G339" s="275">
        <v>87</v>
      </c>
      <c r="H339" s="281">
        <v>3.49</v>
      </c>
      <c r="I339" s="282">
        <v>0.51</v>
      </c>
      <c r="J339" s="282">
        <v>0.3</v>
      </c>
      <c r="K339" s="282">
        <v>0.12</v>
      </c>
    </row>
    <row r="340" spans="1:11" ht="14" x14ac:dyDescent="0.2">
      <c r="A340" s="398" t="str">
        <f t="shared" si="5"/>
        <v>3複層LowE（日射遮蔽型）G9</v>
      </c>
      <c r="B340" s="277">
        <v>3</v>
      </c>
      <c r="C340" s="275" t="s">
        <v>154</v>
      </c>
      <c r="D340" s="275" t="s">
        <v>107</v>
      </c>
      <c r="E340" s="275" t="s">
        <v>137</v>
      </c>
      <c r="F340" s="275">
        <v>9</v>
      </c>
      <c r="G340" s="275">
        <v>88</v>
      </c>
      <c r="H340" s="281">
        <v>3.49</v>
      </c>
      <c r="I340" s="282">
        <v>0.32</v>
      </c>
      <c r="J340" s="282">
        <v>0.21</v>
      </c>
      <c r="K340" s="282">
        <v>0.09</v>
      </c>
    </row>
    <row r="341" spans="1:11" ht="14" x14ac:dyDescent="0.2">
      <c r="A341" s="398" t="str">
        <f t="shared" si="5"/>
        <v>3複層LowE（日射取得型）G10</v>
      </c>
      <c r="B341" s="277">
        <v>3</v>
      </c>
      <c r="C341" s="275" t="s">
        <v>154</v>
      </c>
      <c r="D341" s="275" t="s">
        <v>108</v>
      </c>
      <c r="E341" s="275" t="s">
        <v>137</v>
      </c>
      <c r="F341" s="275">
        <v>10</v>
      </c>
      <c r="G341" s="275">
        <v>85</v>
      </c>
      <c r="H341" s="281">
        <v>2.91</v>
      </c>
      <c r="I341" s="282">
        <v>0.51</v>
      </c>
      <c r="J341" s="282">
        <v>0.3</v>
      </c>
      <c r="K341" s="282">
        <v>0.12</v>
      </c>
    </row>
    <row r="342" spans="1:11" ht="14" x14ac:dyDescent="0.2">
      <c r="A342" s="398" t="str">
        <f t="shared" si="5"/>
        <v>3複層LowE（日射遮蔽型）G10</v>
      </c>
      <c r="B342" s="277">
        <v>3</v>
      </c>
      <c r="C342" s="275" t="s">
        <v>154</v>
      </c>
      <c r="D342" s="275" t="s">
        <v>107</v>
      </c>
      <c r="E342" s="275" t="s">
        <v>137</v>
      </c>
      <c r="F342" s="275">
        <v>10</v>
      </c>
      <c r="G342" s="275">
        <v>86</v>
      </c>
      <c r="H342" s="281">
        <v>2.91</v>
      </c>
      <c r="I342" s="282">
        <v>0.32</v>
      </c>
      <c r="J342" s="282">
        <v>0.21</v>
      </c>
      <c r="K342" s="282">
        <v>0.09</v>
      </c>
    </row>
    <row r="343" spans="1:11" ht="14" x14ac:dyDescent="0.2">
      <c r="A343" s="398" t="str">
        <f t="shared" si="5"/>
        <v>3複層LowE（日射取得型）G11</v>
      </c>
      <c r="B343" s="277">
        <v>3</v>
      </c>
      <c r="C343" s="275" t="s">
        <v>154</v>
      </c>
      <c r="D343" s="275" t="s">
        <v>108</v>
      </c>
      <c r="E343" s="275" t="s">
        <v>137</v>
      </c>
      <c r="F343" s="275">
        <v>11</v>
      </c>
      <c r="G343" s="275">
        <v>85</v>
      </c>
      <c r="H343" s="281">
        <v>2.91</v>
      </c>
      <c r="I343" s="282">
        <v>0.51</v>
      </c>
      <c r="J343" s="282">
        <v>0.3</v>
      </c>
      <c r="K343" s="282">
        <v>0.12</v>
      </c>
    </row>
    <row r="344" spans="1:11" ht="14" x14ac:dyDescent="0.2">
      <c r="A344" s="398" t="str">
        <f t="shared" si="5"/>
        <v>3複層LowE（日射遮蔽型）G11</v>
      </c>
      <c r="B344" s="277">
        <v>3</v>
      </c>
      <c r="C344" s="275" t="s">
        <v>154</v>
      </c>
      <c r="D344" s="275" t="s">
        <v>107</v>
      </c>
      <c r="E344" s="275" t="s">
        <v>137</v>
      </c>
      <c r="F344" s="275">
        <v>11</v>
      </c>
      <c r="G344" s="275">
        <v>86</v>
      </c>
      <c r="H344" s="281">
        <v>2.91</v>
      </c>
      <c r="I344" s="282">
        <v>0.32</v>
      </c>
      <c r="J344" s="282">
        <v>0.21</v>
      </c>
      <c r="K344" s="282">
        <v>0.09</v>
      </c>
    </row>
    <row r="345" spans="1:11" ht="14" x14ac:dyDescent="0.2">
      <c r="A345" s="398" t="str">
        <f t="shared" si="5"/>
        <v>3複層LowE（日射取得型）G12</v>
      </c>
      <c r="B345" s="277">
        <v>3</v>
      </c>
      <c r="C345" s="275" t="s">
        <v>154</v>
      </c>
      <c r="D345" s="275" t="s">
        <v>108</v>
      </c>
      <c r="E345" s="275" t="s">
        <v>137</v>
      </c>
      <c r="F345" s="275">
        <v>12</v>
      </c>
      <c r="G345" s="275">
        <v>85</v>
      </c>
      <c r="H345" s="281">
        <v>2.91</v>
      </c>
      <c r="I345" s="282">
        <v>0.51</v>
      </c>
      <c r="J345" s="282">
        <v>0.3</v>
      </c>
      <c r="K345" s="282">
        <v>0.12</v>
      </c>
    </row>
    <row r="346" spans="1:11" ht="14" x14ac:dyDescent="0.2">
      <c r="A346" s="398" t="str">
        <f t="shared" si="5"/>
        <v>3複層LowE（日射遮蔽型）G12</v>
      </c>
      <c r="B346" s="277">
        <v>3</v>
      </c>
      <c r="C346" s="275" t="s">
        <v>154</v>
      </c>
      <c r="D346" s="275" t="s">
        <v>107</v>
      </c>
      <c r="E346" s="275" t="s">
        <v>137</v>
      </c>
      <c r="F346" s="275">
        <v>12</v>
      </c>
      <c r="G346" s="275">
        <v>86</v>
      </c>
      <c r="H346" s="281">
        <v>2.91</v>
      </c>
      <c r="I346" s="282">
        <v>0.32</v>
      </c>
      <c r="J346" s="282">
        <v>0.21</v>
      </c>
      <c r="K346" s="282">
        <v>0.09</v>
      </c>
    </row>
    <row r="347" spans="1:11" ht="14" x14ac:dyDescent="0.2">
      <c r="A347" s="398" t="str">
        <f t="shared" si="5"/>
        <v>3複層LowE（日射取得型）G13</v>
      </c>
      <c r="B347" s="277">
        <v>3</v>
      </c>
      <c r="C347" s="275" t="s">
        <v>154</v>
      </c>
      <c r="D347" s="275" t="s">
        <v>108</v>
      </c>
      <c r="E347" s="275" t="s">
        <v>137</v>
      </c>
      <c r="F347" s="275">
        <v>13</v>
      </c>
      <c r="G347" s="275">
        <v>85</v>
      </c>
      <c r="H347" s="281">
        <v>2.91</v>
      </c>
      <c r="I347" s="282">
        <v>0.51</v>
      </c>
      <c r="J347" s="282">
        <v>0.3</v>
      </c>
      <c r="K347" s="282">
        <v>0.12</v>
      </c>
    </row>
    <row r="348" spans="1:11" ht="14" x14ac:dyDescent="0.2">
      <c r="A348" s="398" t="str">
        <f t="shared" si="5"/>
        <v>3複層LowE（日射遮蔽型）G13</v>
      </c>
      <c r="B348" s="277">
        <v>3</v>
      </c>
      <c r="C348" s="275" t="s">
        <v>154</v>
      </c>
      <c r="D348" s="275" t="s">
        <v>107</v>
      </c>
      <c r="E348" s="275" t="s">
        <v>137</v>
      </c>
      <c r="F348" s="275">
        <v>13</v>
      </c>
      <c r="G348" s="275">
        <v>86</v>
      </c>
      <c r="H348" s="281">
        <v>2.91</v>
      </c>
      <c r="I348" s="282">
        <v>0.32</v>
      </c>
      <c r="J348" s="282">
        <v>0.21</v>
      </c>
      <c r="K348" s="282">
        <v>0.09</v>
      </c>
    </row>
    <row r="349" spans="1:11" ht="14" x14ac:dyDescent="0.2">
      <c r="A349" s="398" t="str">
        <f t="shared" si="5"/>
        <v>3複層LowE（日射取得型）G14</v>
      </c>
      <c r="B349" s="277">
        <v>3</v>
      </c>
      <c r="C349" s="275" t="s">
        <v>154</v>
      </c>
      <c r="D349" s="275" t="s">
        <v>108</v>
      </c>
      <c r="E349" s="275" t="s">
        <v>137</v>
      </c>
      <c r="F349" s="275">
        <v>14</v>
      </c>
      <c r="G349" s="275">
        <v>85</v>
      </c>
      <c r="H349" s="281">
        <v>2.91</v>
      </c>
      <c r="I349" s="282">
        <v>0.51</v>
      </c>
      <c r="J349" s="282">
        <v>0.3</v>
      </c>
      <c r="K349" s="282">
        <v>0.12</v>
      </c>
    </row>
    <row r="350" spans="1:11" ht="14" x14ac:dyDescent="0.2">
      <c r="A350" s="398" t="str">
        <f t="shared" si="5"/>
        <v>3複層LowE（日射遮蔽型）G14</v>
      </c>
      <c r="B350" s="277">
        <v>3</v>
      </c>
      <c r="C350" s="275" t="s">
        <v>154</v>
      </c>
      <c r="D350" s="275" t="s">
        <v>107</v>
      </c>
      <c r="E350" s="275" t="s">
        <v>137</v>
      </c>
      <c r="F350" s="275">
        <v>14</v>
      </c>
      <c r="G350" s="275">
        <v>86</v>
      </c>
      <c r="H350" s="281">
        <v>2.91</v>
      </c>
      <c r="I350" s="282">
        <v>0.32</v>
      </c>
      <c r="J350" s="282">
        <v>0.21</v>
      </c>
      <c r="K350" s="282">
        <v>0.09</v>
      </c>
    </row>
    <row r="351" spans="1:11" ht="14" x14ac:dyDescent="0.2">
      <c r="A351" s="398" t="str">
        <f t="shared" si="5"/>
        <v>3複層LowE（日射取得型）G15</v>
      </c>
      <c r="B351" s="277">
        <v>3</v>
      </c>
      <c r="C351" s="275" t="s">
        <v>154</v>
      </c>
      <c r="D351" s="275" t="s">
        <v>108</v>
      </c>
      <c r="E351" s="275" t="s">
        <v>137</v>
      </c>
      <c r="F351" s="275">
        <v>15</v>
      </c>
      <c r="G351" s="275">
        <v>85</v>
      </c>
      <c r="H351" s="281">
        <v>2.91</v>
      </c>
      <c r="I351" s="282">
        <v>0.51</v>
      </c>
      <c r="J351" s="282">
        <v>0.3</v>
      </c>
      <c r="K351" s="282">
        <v>0.12</v>
      </c>
    </row>
    <row r="352" spans="1:11" ht="14" x14ac:dyDescent="0.2">
      <c r="A352" s="398" t="str">
        <f t="shared" si="5"/>
        <v>3複層LowE（日射遮蔽型）G15</v>
      </c>
      <c r="B352" s="277">
        <v>3</v>
      </c>
      <c r="C352" s="275" t="s">
        <v>154</v>
      </c>
      <c r="D352" s="275" t="s">
        <v>107</v>
      </c>
      <c r="E352" s="275" t="s">
        <v>137</v>
      </c>
      <c r="F352" s="275">
        <v>15</v>
      </c>
      <c r="G352" s="275">
        <v>86</v>
      </c>
      <c r="H352" s="281">
        <v>2.91</v>
      </c>
      <c r="I352" s="282">
        <v>0.32</v>
      </c>
      <c r="J352" s="282">
        <v>0.21</v>
      </c>
      <c r="K352" s="282">
        <v>0.09</v>
      </c>
    </row>
    <row r="353" spans="1:11" ht="14" x14ac:dyDescent="0.2">
      <c r="A353" s="398" t="str">
        <f t="shared" si="5"/>
        <v>3複層LowE（日射取得型）G16</v>
      </c>
      <c r="B353" s="277">
        <v>3</v>
      </c>
      <c r="C353" s="275" t="s">
        <v>154</v>
      </c>
      <c r="D353" s="275" t="s">
        <v>108</v>
      </c>
      <c r="E353" s="275" t="s">
        <v>137</v>
      </c>
      <c r="F353" s="275">
        <v>16</v>
      </c>
      <c r="G353" s="275">
        <v>85</v>
      </c>
      <c r="H353" s="281">
        <v>2.91</v>
      </c>
      <c r="I353" s="282">
        <v>0.51</v>
      </c>
      <c r="J353" s="282">
        <v>0.3</v>
      </c>
      <c r="K353" s="282">
        <v>0.12</v>
      </c>
    </row>
    <row r="354" spans="1:11" ht="14" x14ac:dyDescent="0.2">
      <c r="A354" s="398" t="str">
        <f t="shared" si="5"/>
        <v>3複層LowE（日射遮蔽型）G16</v>
      </c>
      <c r="B354" s="277">
        <v>3</v>
      </c>
      <c r="C354" s="275" t="s">
        <v>154</v>
      </c>
      <c r="D354" s="275" t="s">
        <v>107</v>
      </c>
      <c r="E354" s="275" t="s">
        <v>137</v>
      </c>
      <c r="F354" s="275">
        <v>16</v>
      </c>
      <c r="G354" s="275">
        <v>86</v>
      </c>
      <c r="H354" s="281">
        <v>2.91</v>
      </c>
      <c r="I354" s="282">
        <v>0.32</v>
      </c>
      <c r="J354" s="282">
        <v>0.21</v>
      </c>
      <c r="K354" s="282">
        <v>0.09</v>
      </c>
    </row>
    <row r="355" spans="1:11" ht="14" x14ac:dyDescent="0.2">
      <c r="A355" s="398" t="str">
        <f t="shared" si="5"/>
        <v>3複層LowE（日射取得型）A4</v>
      </c>
      <c r="B355" s="277">
        <v>3</v>
      </c>
      <c r="C355" s="275" t="s">
        <v>154</v>
      </c>
      <c r="D355" s="275" t="s">
        <v>108</v>
      </c>
      <c r="E355" s="275" t="s">
        <v>139</v>
      </c>
      <c r="F355" s="275">
        <v>4</v>
      </c>
      <c r="G355" s="275">
        <v>93</v>
      </c>
      <c r="H355" s="281">
        <v>4.07</v>
      </c>
      <c r="I355" s="282">
        <v>0.51</v>
      </c>
      <c r="J355" s="282">
        <v>0.3</v>
      </c>
      <c r="K355" s="282">
        <v>0.12</v>
      </c>
    </row>
    <row r="356" spans="1:11" ht="14" x14ac:dyDescent="0.2">
      <c r="A356" s="398" t="str">
        <f t="shared" si="5"/>
        <v>3複層LowE（日射遮蔽型）A4</v>
      </c>
      <c r="B356" s="277">
        <v>3</v>
      </c>
      <c r="C356" s="275" t="s">
        <v>154</v>
      </c>
      <c r="D356" s="275" t="s">
        <v>107</v>
      </c>
      <c r="E356" s="275" t="s">
        <v>139</v>
      </c>
      <c r="F356" s="275">
        <v>4</v>
      </c>
      <c r="G356" s="275">
        <v>94</v>
      </c>
      <c r="H356" s="281">
        <v>4.07</v>
      </c>
      <c r="I356" s="282">
        <v>0.32</v>
      </c>
      <c r="J356" s="282">
        <v>0.21</v>
      </c>
      <c r="K356" s="282">
        <v>0.09</v>
      </c>
    </row>
    <row r="357" spans="1:11" ht="14" x14ac:dyDescent="0.2">
      <c r="A357" s="398" t="str">
        <f t="shared" si="5"/>
        <v>3複層LowE（日射取得型）A5</v>
      </c>
      <c r="B357" s="277">
        <v>3</v>
      </c>
      <c r="C357" s="275" t="s">
        <v>154</v>
      </c>
      <c r="D357" s="275" t="s">
        <v>108</v>
      </c>
      <c r="E357" s="275" t="s">
        <v>139</v>
      </c>
      <c r="F357" s="275">
        <v>5</v>
      </c>
      <c r="G357" s="275">
        <v>93</v>
      </c>
      <c r="H357" s="281">
        <v>4.07</v>
      </c>
      <c r="I357" s="282">
        <v>0.51</v>
      </c>
      <c r="J357" s="282">
        <v>0.3</v>
      </c>
      <c r="K357" s="282">
        <v>0.12</v>
      </c>
    </row>
    <row r="358" spans="1:11" ht="14" x14ac:dyDescent="0.2">
      <c r="A358" s="398" t="str">
        <f t="shared" si="5"/>
        <v>3複層LowE（日射遮蔽型）A5</v>
      </c>
      <c r="B358" s="277">
        <v>3</v>
      </c>
      <c r="C358" s="275" t="s">
        <v>154</v>
      </c>
      <c r="D358" s="275" t="s">
        <v>107</v>
      </c>
      <c r="E358" s="275" t="s">
        <v>139</v>
      </c>
      <c r="F358" s="275">
        <v>5</v>
      </c>
      <c r="G358" s="275">
        <v>94</v>
      </c>
      <c r="H358" s="281">
        <v>4.07</v>
      </c>
      <c r="I358" s="282">
        <v>0.32</v>
      </c>
      <c r="J358" s="282">
        <v>0.21</v>
      </c>
      <c r="K358" s="282">
        <v>0.09</v>
      </c>
    </row>
    <row r="359" spans="1:11" ht="14" x14ac:dyDescent="0.2">
      <c r="A359" s="398" t="str">
        <f t="shared" si="5"/>
        <v>3複層LowE（日射取得型）A6</v>
      </c>
      <c r="B359" s="277">
        <v>3</v>
      </c>
      <c r="C359" s="275" t="s">
        <v>154</v>
      </c>
      <c r="D359" s="275" t="s">
        <v>108</v>
      </c>
      <c r="E359" s="275" t="s">
        <v>139</v>
      </c>
      <c r="F359" s="275">
        <v>6</v>
      </c>
      <c r="G359" s="275">
        <v>93</v>
      </c>
      <c r="H359" s="281">
        <v>4.07</v>
      </c>
      <c r="I359" s="282">
        <v>0.51</v>
      </c>
      <c r="J359" s="282">
        <v>0.3</v>
      </c>
      <c r="K359" s="282">
        <v>0.12</v>
      </c>
    </row>
    <row r="360" spans="1:11" ht="14" x14ac:dyDescent="0.2">
      <c r="A360" s="398" t="str">
        <f t="shared" si="5"/>
        <v>3複層LowE（日射遮蔽型）A6</v>
      </c>
      <c r="B360" s="277">
        <v>3</v>
      </c>
      <c r="C360" s="275" t="s">
        <v>154</v>
      </c>
      <c r="D360" s="275" t="s">
        <v>107</v>
      </c>
      <c r="E360" s="275" t="s">
        <v>139</v>
      </c>
      <c r="F360" s="275">
        <v>6</v>
      </c>
      <c r="G360" s="275">
        <v>94</v>
      </c>
      <c r="H360" s="281">
        <v>4.07</v>
      </c>
      <c r="I360" s="282">
        <v>0.32</v>
      </c>
      <c r="J360" s="282">
        <v>0.21</v>
      </c>
      <c r="K360" s="282">
        <v>0.09</v>
      </c>
    </row>
    <row r="361" spans="1:11" ht="14" x14ac:dyDescent="0.2">
      <c r="A361" s="398" t="str">
        <f t="shared" si="5"/>
        <v>3複層LowE（日射取得型）A7</v>
      </c>
      <c r="B361" s="277">
        <v>3</v>
      </c>
      <c r="C361" s="275" t="s">
        <v>154</v>
      </c>
      <c r="D361" s="275" t="s">
        <v>108</v>
      </c>
      <c r="E361" s="275" t="s">
        <v>139</v>
      </c>
      <c r="F361" s="275">
        <v>7</v>
      </c>
      <c r="G361" s="275">
        <v>91</v>
      </c>
      <c r="H361" s="281">
        <v>3.49</v>
      </c>
      <c r="I361" s="282">
        <v>0.51</v>
      </c>
      <c r="J361" s="282">
        <v>0.3</v>
      </c>
      <c r="K361" s="282">
        <v>0.12</v>
      </c>
    </row>
    <row r="362" spans="1:11" ht="14" x14ac:dyDescent="0.2">
      <c r="A362" s="398" t="str">
        <f t="shared" si="5"/>
        <v>3複層LowE（日射遮蔽型）A7</v>
      </c>
      <c r="B362" s="277">
        <v>3</v>
      </c>
      <c r="C362" s="275" t="s">
        <v>154</v>
      </c>
      <c r="D362" s="275" t="s">
        <v>107</v>
      </c>
      <c r="E362" s="275" t="s">
        <v>139</v>
      </c>
      <c r="F362" s="275">
        <v>7</v>
      </c>
      <c r="G362" s="275">
        <v>92</v>
      </c>
      <c r="H362" s="281">
        <v>3.49</v>
      </c>
      <c r="I362" s="282">
        <v>0.32</v>
      </c>
      <c r="J362" s="282">
        <v>0.21</v>
      </c>
      <c r="K362" s="282">
        <v>0.09</v>
      </c>
    </row>
    <row r="363" spans="1:11" ht="14" x14ac:dyDescent="0.2">
      <c r="A363" s="398" t="str">
        <f t="shared" si="5"/>
        <v>3複層LowE（日射取得型）A8</v>
      </c>
      <c r="B363" s="277">
        <v>3</v>
      </c>
      <c r="C363" s="275" t="s">
        <v>154</v>
      </c>
      <c r="D363" s="275" t="s">
        <v>108</v>
      </c>
      <c r="E363" s="275" t="s">
        <v>139</v>
      </c>
      <c r="F363" s="275">
        <v>8</v>
      </c>
      <c r="G363" s="275">
        <v>91</v>
      </c>
      <c r="H363" s="281">
        <v>3.49</v>
      </c>
      <c r="I363" s="282">
        <v>0.51</v>
      </c>
      <c r="J363" s="282">
        <v>0.3</v>
      </c>
      <c r="K363" s="282">
        <v>0.12</v>
      </c>
    </row>
    <row r="364" spans="1:11" ht="14" x14ac:dyDescent="0.2">
      <c r="A364" s="398" t="str">
        <f t="shared" si="5"/>
        <v>3複層LowE（日射遮蔽型）A8</v>
      </c>
      <c r="B364" s="277">
        <v>3</v>
      </c>
      <c r="C364" s="275" t="s">
        <v>154</v>
      </c>
      <c r="D364" s="275" t="s">
        <v>107</v>
      </c>
      <c r="E364" s="275" t="s">
        <v>139</v>
      </c>
      <c r="F364" s="275">
        <v>8</v>
      </c>
      <c r="G364" s="275">
        <v>92</v>
      </c>
      <c r="H364" s="281">
        <v>3.49</v>
      </c>
      <c r="I364" s="282">
        <v>0.32</v>
      </c>
      <c r="J364" s="282">
        <v>0.21</v>
      </c>
      <c r="K364" s="282">
        <v>0.09</v>
      </c>
    </row>
    <row r="365" spans="1:11" ht="14" x14ac:dyDescent="0.2">
      <c r="A365" s="398" t="str">
        <f t="shared" si="5"/>
        <v>3複層LowE（日射取得型）A9</v>
      </c>
      <c r="B365" s="277">
        <v>3</v>
      </c>
      <c r="C365" s="275" t="s">
        <v>154</v>
      </c>
      <c r="D365" s="275" t="s">
        <v>108</v>
      </c>
      <c r="E365" s="275" t="s">
        <v>139</v>
      </c>
      <c r="F365" s="275">
        <v>9</v>
      </c>
      <c r="G365" s="275">
        <v>91</v>
      </c>
      <c r="H365" s="281">
        <v>3.49</v>
      </c>
      <c r="I365" s="282">
        <v>0.51</v>
      </c>
      <c r="J365" s="282">
        <v>0.3</v>
      </c>
      <c r="K365" s="282">
        <v>0.12</v>
      </c>
    </row>
    <row r="366" spans="1:11" ht="14" x14ac:dyDescent="0.2">
      <c r="A366" s="398" t="str">
        <f t="shared" si="5"/>
        <v>3複層LowE（日射遮蔽型）A9</v>
      </c>
      <c r="B366" s="277">
        <v>3</v>
      </c>
      <c r="C366" s="275" t="s">
        <v>154</v>
      </c>
      <c r="D366" s="275" t="s">
        <v>107</v>
      </c>
      <c r="E366" s="275" t="s">
        <v>139</v>
      </c>
      <c r="F366" s="275">
        <v>9</v>
      </c>
      <c r="G366" s="275">
        <v>92</v>
      </c>
      <c r="H366" s="281">
        <v>3.49</v>
      </c>
      <c r="I366" s="282">
        <v>0.32</v>
      </c>
      <c r="J366" s="282">
        <v>0.21</v>
      </c>
      <c r="K366" s="282">
        <v>0.09</v>
      </c>
    </row>
    <row r="367" spans="1:11" ht="14" x14ac:dyDescent="0.2">
      <c r="A367" s="398" t="str">
        <f t="shared" si="5"/>
        <v>3複層LowE（日射取得型）A10</v>
      </c>
      <c r="B367" s="277">
        <v>3</v>
      </c>
      <c r="C367" s="275" t="s">
        <v>154</v>
      </c>
      <c r="D367" s="275" t="s">
        <v>108</v>
      </c>
      <c r="E367" s="275" t="s">
        <v>139</v>
      </c>
      <c r="F367" s="275">
        <v>10</v>
      </c>
      <c r="G367" s="275">
        <v>91</v>
      </c>
      <c r="H367" s="281">
        <v>3.49</v>
      </c>
      <c r="I367" s="282">
        <v>0.51</v>
      </c>
      <c r="J367" s="282">
        <v>0.3</v>
      </c>
      <c r="K367" s="282">
        <v>0.12</v>
      </c>
    </row>
    <row r="368" spans="1:11" ht="14" x14ac:dyDescent="0.2">
      <c r="A368" s="398" t="str">
        <f t="shared" si="5"/>
        <v>3複層LowE（日射遮蔽型）A10</v>
      </c>
      <c r="B368" s="277">
        <v>3</v>
      </c>
      <c r="C368" s="275" t="s">
        <v>154</v>
      </c>
      <c r="D368" s="275" t="s">
        <v>107</v>
      </c>
      <c r="E368" s="275" t="s">
        <v>139</v>
      </c>
      <c r="F368" s="275">
        <v>10</v>
      </c>
      <c r="G368" s="275">
        <v>92</v>
      </c>
      <c r="H368" s="281">
        <v>3.49</v>
      </c>
      <c r="I368" s="282">
        <v>0.32</v>
      </c>
      <c r="J368" s="282">
        <v>0.21</v>
      </c>
      <c r="K368" s="282">
        <v>0.09</v>
      </c>
    </row>
    <row r="369" spans="1:11" ht="14" x14ac:dyDescent="0.2">
      <c r="A369" s="398" t="str">
        <f t="shared" si="5"/>
        <v>3複層LowE（日射取得型）A11</v>
      </c>
      <c r="B369" s="277">
        <v>3</v>
      </c>
      <c r="C369" s="275" t="s">
        <v>154</v>
      </c>
      <c r="D369" s="275" t="s">
        <v>108</v>
      </c>
      <c r="E369" s="275" t="s">
        <v>139</v>
      </c>
      <c r="F369" s="275">
        <v>11</v>
      </c>
      <c r="G369" s="275">
        <v>91</v>
      </c>
      <c r="H369" s="281">
        <v>3.49</v>
      </c>
      <c r="I369" s="282">
        <v>0.51</v>
      </c>
      <c r="J369" s="282">
        <v>0.3</v>
      </c>
      <c r="K369" s="282">
        <v>0.12</v>
      </c>
    </row>
    <row r="370" spans="1:11" ht="14" x14ac:dyDescent="0.2">
      <c r="A370" s="398" t="str">
        <f t="shared" si="5"/>
        <v>3複層LowE（日射遮蔽型）A11</v>
      </c>
      <c r="B370" s="277">
        <v>3</v>
      </c>
      <c r="C370" s="275" t="s">
        <v>154</v>
      </c>
      <c r="D370" s="275" t="s">
        <v>107</v>
      </c>
      <c r="E370" s="275" t="s">
        <v>139</v>
      </c>
      <c r="F370" s="275">
        <v>11</v>
      </c>
      <c r="G370" s="275">
        <v>92</v>
      </c>
      <c r="H370" s="281">
        <v>3.49</v>
      </c>
      <c r="I370" s="282">
        <v>0.32</v>
      </c>
      <c r="J370" s="282">
        <v>0.21</v>
      </c>
      <c r="K370" s="282">
        <v>0.09</v>
      </c>
    </row>
    <row r="371" spans="1:11" ht="14" x14ac:dyDescent="0.2">
      <c r="A371" s="398" t="str">
        <f t="shared" si="5"/>
        <v>3複層LowE（日射取得型）A12</v>
      </c>
      <c r="B371" s="277">
        <v>3</v>
      </c>
      <c r="C371" s="275" t="s">
        <v>154</v>
      </c>
      <c r="D371" s="275" t="s">
        <v>108</v>
      </c>
      <c r="E371" s="275" t="s">
        <v>139</v>
      </c>
      <c r="F371" s="275">
        <v>12</v>
      </c>
      <c r="G371" s="275">
        <v>91</v>
      </c>
      <c r="H371" s="281">
        <v>3.49</v>
      </c>
      <c r="I371" s="282">
        <v>0.51</v>
      </c>
      <c r="J371" s="282">
        <v>0.3</v>
      </c>
      <c r="K371" s="282">
        <v>0.12</v>
      </c>
    </row>
    <row r="372" spans="1:11" ht="14" x14ac:dyDescent="0.2">
      <c r="A372" s="398" t="str">
        <f t="shared" si="5"/>
        <v>3複層LowE（日射遮蔽型）A12</v>
      </c>
      <c r="B372" s="277">
        <v>3</v>
      </c>
      <c r="C372" s="275" t="s">
        <v>154</v>
      </c>
      <c r="D372" s="275" t="s">
        <v>107</v>
      </c>
      <c r="E372" s="275" t="s">
        <v>139</v>
      </c>
      <c r="F372" s="275">
        <v>12</v>
      </c>
      <c r="G372" s="275">
        <v>92</v>
      </c>
      <c r="H372" s="281">
        <v>3.49</v>
      </c>
      <c r="I372" s="282">
        <v>0.32</v>
      </c>
      <c r="J372" s="282">
        <v>0.21</v>
      </c>
      <c r="K372" s="282">
        <v>0.09</v>
      </c>
    </row>
    <row r="373" spans="1:11" ht="14" x14ac:dyDescent="0.2">
      <c r="A373" s="398" t="str">
        <f t="shared" si="5"/>
        <v>3複層LowE（日射取得型）A13</v>
      </c>
      <c r="B373" s="277">
        <v>3</v>
      </c>
      <c r="C373" s="275" t="s">
        <v>154</v>
      </c>
      <c r="D373" s="275" t="s">
        <v>108</v>
      </c>
      <c r="E373" s="275" t="s">
        <v>139</v>
      </c>
      <c r="F373" s="275">
        <v>13</v>
      </c>
      <c r="G373" s="275">
        <v>91</v>
      </c>
      <c r="H373" s="281">
        <v>3.49</v>
      </c>
      <c r="I373" s="282">
        <v>0.51</v>
      </c>
      <c r="J373" s="282">
        <v>0.3</v>
      </c>
      <c r="K373" s="282">
        <v>0.12</v>
      </c>
    </row>
    <row r="374" spans="1:11" ht="14" x14ac:dyDescent="0.2">
      <c r="A374" s="398" t="str">
        <f t="shared" si="5"/>
        <v>3複層LowE（日射遮蔽型）A13</v>
      </c>
      <c r="B374" s="277">
        <v>3</v>
      </c>
      <c r="C374" s="275" t="s">
        <v>154</v>
      </c>
      <c r="D374" s="275" t="s">
        <v>107</v>
      </c>
      <c r="E374" s="275" t="s">
        <v>139</v>
      </c>
      <c r="F374" s="275">
        <v>13</v>
      </c>
      <c r="G374" s="275">
        <v>92</v>
      </c>
      <c r="H374" s="281">
        <v>3.49</v>
      </c>
      <c r="I374" s="282">
        <v>0.32</v>
      </c>
      <c r="J374" s="282">
        <v>0.21</v>
      </c>
      <c r="K374" s="282">
        <v>0.09</v>
      </c>
    </row>
    <row r="375" spans="1:11" ht="14" x14ac:dyDescent="0.2">
      <c r="A375" s="398" t="str">
        <f t="shared" si="5"/>
        <v>3複層LowE（日射取得型）A14</v>
      </c>
      <c r="B375" s="277">
        <v>3</v>
      </c>
      <c r="C375" s="275" t="s">
        <v>154</v>
      </c>
      <c r="D375" s="275" t="s">
        <v>108</v>
      </c>
      <c r="E375" s="275" t="s">
        <v>139</v>
      </c>
      <c r="F375" s="275">
        <v>14</v>
      </c>
      <c r="G375" s="275">
        <v>89</v>
      </c>
      <c r="H375" s="281">
        <v>2.91</v>
      </c>
      <c r="I375" s="282">
        <v>0.51</v>
      </c>
      <c r="J375" s="282">
        <v>0.3</v>
      </c>
      <c r="K375" s="282">
        <v>0.12</v>
      </c>
    </row>
    <row r="376" spans="1:11" ht="14" x14ac:dyDescent="0.2">
      <c r="A376" s="398" t="str">
        <f t="shared" si="5"/>
        <v>3複層LowE（日射遮蔽型）A14</v>
      </c>
      <c r="B376" s="277">
        <v>3</v>
      </c>
      <c r="C376" s="275" t="s">
        <v>154</v>
      </c>
      <c r="D376" s="275" t="s">
        <v>107</v>
      </c>
      <c r="E376" s="275" t="s">
        <v>139</v>
      </c>
      <c r="F376" s="275">
        <v>14</v>
      </c>
      <c r="G376" s="275">
        <v>90</v>
      </c>
      <c r="H376" s="281">
        <v>2.91</v>
      </c>
      <c r="I376" s="282">
        <v>0.32</v>
      </c>
      <c r="J376" s="282">
        <v>0.21</v>
      </c>
      <c r="K376" s="282">
        <v>0.09</v>
      </c>
    </row>
    <row r="377" spans="1:11" ht="14" x14ac:dyDescent="0.2">
      <c r="A377" s="398" t="str">
        <f t="shared" si="5"/>
        <v>3複層LowE（日射取得型）A15</v>
      </c>
      <c r="B377" s="277">
        <v>3</v>
      </c>
      <c r="C377" s="275" t="s">
        <v>154</v>
      </c>
      <c r="D377" s="275" t="s">
        <v>108</v>
      </c>
      <c r="E377" s="275" t="s">
        <v>139</v>
      </c>
      <c r="F377" s="275">
        <v>15</v>
      </c>
      <c r="G377" s="275">
        <v>89</v>
      </c>
      <c r="H377" s="281">
        <v>2.91</v>
      </c>
      <c r="I377" s="282">
        <v>0.51</v>
      </c>
      <c r="J377" s="282">
        <v>0.3</v>
      </c>
      <c r="K377" s="282">
        <v>0.12</v>
      </c>
    </row>
    <row r="378" spans="1:11" ht="14" x14ac:dyDescent="0.2">
      <c r="A378" s="398" t="str">
        <f t="shared" si="5"/>
        <v>3複層LowE（日射遮蔽型）A15</v>
      </c>
      <c r="B378" s="277">
        <v>3</v>
      </c>
      <c r="C378" s="275" t="s">
        <v>154</v>
      </c>
      <c r="D378" s="275" t="s">
        <v>107</v>
      </c>
      <c r="E378" s="275" t="s">
        <v>139</v>
      </c>
      <c r="F378" s="275">
        <v>15</v>
      </c>
      <c r="G378" s="275">
        <v>90</v>
      </c>
      <c r="H378" s="281">
        <v>2.91</v>
      </c>
      <c r="I378" s="282">
        <v>0.32</v>
      </c>
      <c r="J378" s="282">
        <v>0.21</v>
      </c>
      <c r="K378" s="282">
        <v>0.09</v>
      </c>
    </row>
    <row r="379" spans="1:11" ht="14" x14ac:dyDescent="0.2">
      <c r="A379" s="398" t="str">
        <f t="shared" si="5"/>
        <v>3複層LowE（日射取得型）A16</v>
      </c>
      <c r="B379" s="277">
        <v>3</v>
      </c>
      <c r="C379" s="275" t="s">
        <v>154</v>
      </c>
      <c r="D379" s="275" t="s">
        <v>108</v>
      </c>
      <c r="E379" s="275" t="s">
        <v>139</v>
      </c>
      <c r="F379" s="275">
        <v>16</v>
      </c>
      <c r="G379" s="275">
        <v>89</v>
      </c>
      <c r="H379" s="281">
        <v>2.91</v>
      </c>
      <c r="I379" s="282">
        <v>0.51</v>
      </c>
      <c r="J379" s="282">
        <v>0.3</v>
      </c>
      <c r="K379" s="282">
        <v>0.12</v>
      </c>
    </row>
    <row r="380" spans="1:11" ht="14" x14ac:dyDescent="0.2">
      <c r="A380" s="398" t="str">
        <f t="shared" si="5"/>
        <v>3複層LowE（日射遮蔽型）A16</v>
      </c>
      <c r="B380" s="277">
        <v>3</v>
      </c>
      <c r="C380" s="275" t="s">
        <v>154</v>
      </c>
      <c r="D380" s="275" t="s">
        <v>107</v>
      </c>
      <c r="E380" s="275" t="s">
        <v>139</v>
      </c>
      <c r="F380" s="275">
        <v>16</v>
      </c>
      <c r="G380" s="275">
        <v>90</v>
      </c>
      <c r="H380" s="281">
        <v>2.91</v>
      </c>
      <c r="I380" s="282">
        <v>0.32</v>
      </c>
      <c r="J380" s="282">
        <v>0.21</v>
      </c>
      <c r="K380" s="282">
        <v>0.09</v>
      </c>
    </row>
    <row r="381" spans="1:11" ht="14" x14ac:dyDescent="0.2">
      <c r="A381" s="398" t="str">
        <f t="shared" si="5"/>
        <v>3複層無しA4</v>
      </c>
      <c r="B381" s="277">
        <v>3</v>
      </c>
      <c r="C381" s="275" t="s">
        <v>154</v>
      </c>
      <c r="D381" s="275" t="s">
        <v>91</v>
      </c>
      <c r="E381" s="275" t="s">
        <v>139</v>
      </c>
      <c r="F381" s="275">
        <v>4</v>
      </c>
      <c r="G381" s="275">
        <v>96</v>
      </c>
      <c r="H381" s="281">
        <v>4.6500000000000004</v>
      </c>
      <c r="I381" s="282">
        <v>0.63</v>
      </c>
      <c r="J381" s="282">
        <v>0.3</v>
      </c>
      <c r="K381" s="282">
        <v>0.14000000000000001</v>
      </c>
    </row>
    <row r="382" spans="1:11" ht="14" x14ac:dyDescent="0.2">
      <c r="A382" s="398" t="str">
        <f t="shared" si="5"/>
        <v>3複層無しA5</v>
      </c>
      <c r="B382" s="277">
        <v>3</v>
      </c>
      <c r="C382" s="275" t="s">
        <v>154</v>
      </c>
      <c r="D382" s="275" t="s">
        <v>91</v>
      </c>
      <c r="E382" s="275" t="s">
        <v>139</v>
      </c>
      <c r="F382" s="275">
        <v>5</v>
      </c>
      <c r="G382" s="275">
        <v>96</v>
      </c>
      <c r="H382" s="281">
        <v>4.6500000000000004</v>
      </c>
      <c r="I382" s="282">
        <v>0.63</v>
      </c>
      <c r="J382" s="282">
        <v>0.3</v>
      </c>
      <c r="K382" s="282">
        <v>0.14000000000000001</v>
      </c>
    </row>
    <row r="383" spans="1:11" ht="14" x14ac:dyDescent="0.2">
      <c r="A383" s="398" t="str">
        <f t="shared" si="5"/>
        <v>3複層無しA6</v>
      </c>
      <c r="B383" s="277">
        <v>3</v>
      </c>
      <c r="C383" s="275" t="s">
        <v>154</v>
      </c>
      <c r="D383" s="275" t="s">
        <v>91</v>
      </c>
      <c r="E383" s="275" t="s">
        <v>139</v>
      </c>
      <c r="F383" s="275">
        <v>6</v>
      </c>
      <c r="G383" s="275">
        <v>96</v>
      </c>
      <c r="H383" s="281">
        <v>4.6500000000000004</v>
      </c>
      <c r="I383" s="282">
        <v>0.63</v>
      </c>
      <c r="J383" s="282">
        <v>0.3</v>
      </c>
      <c r="K383" s="282">
        <v>0.14000000000000001</v>
      </c>
    </row>
    <row r="384" spans="1:11" ht="14" x14ac:dyDescent="0.2">
      <c r="A384" s="398" t="str">
        <f t="shared" si="5"/>
        <v>3複層無しA7</v>
      </c>
      <c r="B384" s="277">
        <v>3</v>
      </c>
      <c r="C384" s="275" t="s">
        <v>154</v>
      </c>
      <c r="D384" s="275" t="s">
        <v>91</v>
      </c>
      <c r="E384" s="275" t="s">
        <v>139</v>
      </c>
      <c r="F384" s="275">
        <v>7</v>
      </c>
      <c r="G384" s="275">
        <v>96</v>
      </c>
      <c r="H384" s="281">
        <v>4.6500000000000004</v>
      </c>
      <c r="I384" s="282">
        <v>0.63</v>
      </c>
      <c r="J384" s="282">
        <v>0.3</v>
      </c>
      <c r="K384" s="282">
        <v>0.14000000000000001</v>
      </c>
    </row>
    <row r="385" spans="1:11" ht="14" x14ac:dyDescent="0.2">
      <c r="A385" s="398" t="str">
        <f t="shared" si="5"/>
        <v>3複層無しA8</v>
      </c>
      <c r="B385" s="277">
        <v>3</v>
      </c>
      <c r="C385" s="275" t="s">
        <v>154</v>
      </c>
      <c r="D385" s="275" t="s">
        <v>91</v>
      </c>
      <c r="E385" s="275" t="s">
        <v>139</v>
      </c>
      <c r="F385" s="275">
        <v>8</v>
      </c>
      <c r="G385" s="275">
        <v>95</v>
      </c>
      <c r="H385" s="281">
        <v>4.07</v>
      </c>
      <c r="I385" s="282">
        <v>0.63</v>
      </c>
      <c r="J385" s="282">
        <v>0.3</v>
      </c>
      <c r="K385" s="282">
        <v>0.14000000000000001</v>
      </c>
    </row>
    <row r="386" spans="1:11" ht="14" x14ac:dyDescent="0.2">
      <c r="A386" s="398" t="str">
        <f t="shared" si="5"/>
        <v>3複層無しA9</v>
      </c>
      <c r="B386" s="277">
        <v>3</v>
      </c>
      <c r="C386" s="275" t="s">
        <v>154</v>
      </c>
      <c r="D386" s="275" t="s">
        <v>91</v>
      </c>
      <c r="E386" s="275" t="s">
        <v>139</v>
      </c>
      <c r="F386" s="275">
        <v>9</v>
      </c>
      <c r="G386" s="275">
        <v>95</v>
      </c>
      <c r="H386" s="281">
        <v>4.07</v>
      </c>
      <c r="I386" s="282">
        <v>0.63</v>
      </c>
      <c r="J386" s="282">
        <v>0.3</v>
      </c>
      <c r="K386" s="282">
        <v>0.14000000000000001</v>
      </c>
    </row>
    <row r="387" spans="1:11" ht="14" x14ac:dyDescent="0.2">
      <c r="A387" s="398" t="str">
        <f t="shared" si="5"/>
        <v>3複層無しA10</v>
      </c>
      <c r="B387" s="277">
        <v>3</v>
      </c>
      <c r="C387" s="275" t="s">
        <v>154</v>
      </c>
      <c r="D387" s="275" t="s">
        <v>91</v>
      </c>
      <c r="E387" s="275" t="s">
        <v>139</v>
      </c>
      <c r="F387" s="275">
        <v>10</v>
      </c>
      <c r="G387" s="275">
        <v>95</v>
      </c>
      <c r="H387" s="281">
        <v>4.07</v>
      </c>
      <c r="I387" s="282">
        <v>0.63</v>
      </c>
      <c r="J387" s="282">
        <v>0.3</v>
      </c>
      <c r="K387" s="282">
        <v>0.14000000000000001</v>
      </c>
    </row>
    <row r="388" spans="1:11" ht="14" x14ac:dyDescent="0.2">
      <c r="A388" s="398" t="str">
        <f t="shared" ref="A388:A451" si="6">B388&amp;C388&amp;D388&amp;E388&amp;F388</f>
        <v>3複層無しA11</v>
      </c>
      <c r="B388" s="277">
        <v>3</v>
      </c>
      <c r="C388" s="275" t="s">
        <v>154</v>
      </c>
      <c r="D388" s="275" t="s">
        <v>91</v>
      </c>
      <c r="E388" s="275" t="s">
        <v>139</v>
      </c>
      <c r="F388" s="275">
        <v>11</v>
      </c>
      <c r="G388" s="275">
        <v>95</v>
      </c>
      <c r="H388" s="281">
        <v>4.07</v>
      </c>
      <c r="I388" s="282">
        <v>0.63</v>
      </c>
      <c r="J388" s="282">
        <v>0.3</v>
      </c>
      <c r="K388" s="282">
        <v>0.14000000000000001</v>
      </c>
    </row>
    <row r="389" spans="1:11" ht="14" x14ac:dyDescent="0.2">
      <c r="A389" s="398" t="str">
        <f t="shared" si="6"/>
        <v>3複層無しA12</v>
      </c>
      <c r="B389" s="277">
        <v>3</v>
      </c>
      <c r="C389" s="275" t="s">
        <v>154</v>
      </c>
      <c r="D389" s="275" t="s">
        <v>91</v>
      </c>
      <c r="E389" s="275" t="s">
        <v>139</v>
      </c>
      <c r="F389" s="275">
        <v>12</v>
      </c>
      <c r="G389" s="275">
        <v>95</v>
      </c>
      <c r="H389" s="281">
        <v>4.07</v>
      </c>
      <c r="I389" s="282">
        <v>0.63</v>
      </c>
      <c r="J389" s="282">
        <v>0.3</v>
      </c>
      <c r="K389" s="282">
        <v>0.14000000000000001</v>
      </c>
    </row>
    <row r="390" spans="1:11" ht="14" x14ac:dyDescent="0.2">
      <c r="A390" s="398" t="str">
        <f t="shared" si="6"/>
        <v>3複層無しA13</v>
      </c>
      <c r="B390" s="277">
        <v>3</v>
      </c>
      <c r="C390" s="275" t="s">
        <v>154</v>
      </c>
      <c r="D390" s="275" t="s">
        <v>91</v>
      </c>
      <c r="E390" s="275" t="s">
        <v>139</v>
      </c>
      <c r="F390" s="275">
        <v>13</v>
      </c>
      <c r="G390" s="275">
        <v>95</v>
      </c>
      <c r="H390" s="281">
        <v>4.07</v>
      </c>
      <c r="I390" s="282">
        <v>0.63</v>
      </c>
      <c r="J390" s="282">
        <v>0.3</v>
      </c>
      <c r="K390" s="282">
        <v>0.14000000000000001</v>
      </c>
    </row>
    <row r="391" spans="1:11" ht="14" x14ac:dyDescent="0.2">
      <c r="A391" s="398" t="str">
        <f t="shared" si="6"/>
        <v>3複層無しA14</v>
      </c>
      <c r="B391" s="277">
        <v>3</v>
      </c>
      <c r="C391" s="275" t="s">
        <v>154</v>
      </c>
      <c r="D391" s="275" t="s">
        <v>91</v>
      </c>
      <c r="E391" s="275" t="s">
        <v>139</v>
      </c>
      <c r="F391" s="275">
        <v>14</v>
      </c>
      <c r="G391" s="275">
        <v>95</v>
      </c>
      <c r="H391" s="281">
        <v>4.07</v>
      </c>
      <c r="I391" s="282">
        <v>0.63</v>
      </c>
      <c r="J391" s="282">
        <v>0.3</v>
      </c>
      <c r="K391" s="282">
        <v>0.14000000000000001</v>
      </c>
    </row>
    <row r="392" spans="1:11" ht="14" x14ac:dyDescent="0.2">
      <c r="A392" s="398" t="str">
        <f t="shared" si="6"/>
        <v>3複層無しA15</v>
      </c>
      <c r="B392" s="277">
        <v>3</v>
      </c>
      <c r="C392" s="275" t="s">
        <v>154</v>
      </c>
      <c r="D392" s="275" t="s">
        <v>91</v>
      </c>
      <c r="E392" s="275" t="s">
        <v>139</v>
      </c>
      <c r="F392" s="275">
        <v>15</v>
      </c>
      <c r="G392" s="275">
        <v>95</v>
      </c>
      <c r="H392" s="281">
        <v>4.07</v>
      </c>
      <c r="I392" s="282">
        <v>0.63</v>
      </c>
      <c r="J392" s="282">
        <v>0.3</v>
      </c>
      <c r="K392" s="282">
        <v>0.14000000000000001</v>
      </c>
    </row>
    <row r="393" spans="1:11" ht="14" x14ac:dyDescent="0.2">
      <c r="A393" s="398" t="str">
        <f t="shared" si="6"/>
        <v>3複層無しA16</v>
      </c>
      <c r="B393" s="277">
        <v>3</v>
      </c>
      <c r="C393" s="275" t="s">
        <v>154</v>
      </c>
      <c r="D393" s="275" t="s">
        <v>91</v>
      </c>
      <c r="E393" s="275" t="s">
        <v>139</v>
      </c>
      <c r="F393" s="275">
        <v>16</v>
      </c>
      <c r="G393" s="275">
        <v>95</v>
      </c>
      <c r="H393" s="281">
        <v>4.07</v>
      </c>
      <c r="I393" s="282">
        <v>0.63</v>
      </c>
      <c r="J393" s="282">
        <v>0.3</v>
      </c>
      <c r="K393" s="282">
        <v>0.14000000000000001</v>
      </c>
    </row>
    <row r="394" spans="1:11" ht="14" x14ac:dyDescent="0.2">
      <c r="A394" s="398" t="str">
        <f t="shared" si="6"/>
        <v>3単板単板N単板</v>
      </c>
      <c r="B394" s="277">
        <v>3</v>
      </c>
      <c r="C394" s="275" t="s">
        <v>150</v>
      </c>
      <c r="D394" s="275" t="s">
        <v>150</v>
      </c>
      <c r="E394" s="275" t="s">
        <v>134</v>
      </c>
      <c r="F394" s="275" t="s">
        <v>150</v>
      </c>
      <c r="G394" s="275">
        <v>97</v>
      </c>
      <c r="H394" s="281">
        <v>6.51</v>
      </c>
      <c r="I394" s="282">
        <v>0.7</v>
      </c>
      <c r="J394" s="282">
        <v>0.3</v>
      </c>
      <c r="K394" s="282">
        <v>0.15</v>
      </c>
    </row>
    <row r="395" spans="1:11" ht="14" x14ac:dyDescent="0.2">
      <c r="A395" s="398" t="str">
        <f t="shared" si="6"/>
        <v>5複層無しA4</v>
      </c>
      <c r="B395" s="277">
        <v>5</v>
      </c>
      <c r="C395" s="275" t="s">
        <v>532</v>
      </c>
      <c r="D395" s="275" t="s">
        <v>91</v>
      </c>
      <c r="E395" s="275" t="s">
        <v>297</v>
      </c>
      <c r="F395" s="275">
        <v>4</v>
      </c>
      <c r="G395" s="275">
        <v>98</v>
      </c>
      <c r="H395" s="281">
        <v>2.2599999999999998</v>
      </c>
      <c r="I395" s="282">
        <v>0.74</v>
      </c>
      <c r="J395" s="282">
        <v>0.32</v>
      </c>
      <c r="K395" s="282">
        <v>0.16</v>
      </c>
    </row>
    <row r="396" spans="1:11" ht="14" x14ac:dyDescent="0.2">
      <c r="A396" s="398" t="str">
        <f t="shared" si="6"/>
        <v>5複層無しA5</v>
      </c>
      <c r="B396" s="277">
        <v>5</v>
      </c>
      <c r="C396" s="275" t="s">
        <v>532</v>
      </c>
      <c r="D396" s="275" t="s">
        <v>91</v>
      </c>
      <c r="E396" s="275" t="s">
        <v>297</v>
      </c>
      <c r="F396" s="275">
        <v>5</v>
      </c>
      <c r="G396" s="275">
        <v>98</v>
      </c>
      <c r="H396" s="281">
        <v>2.2599999999999998</v>
      </c>
      <c r="I396" s="282">
        <v>0.74</v>
      </c>
      <c r="J396" s="282">
        <v>0.32</v>
      </c>
      <c r="K396" s="282">
        <v>0.16</v>
      </c>
    </row>
    <row r="397" spans="1:11" ht="14" x14ac:dyDescent="0.2">
      <c r="A397" s="398" t="str">
        <f t="shared" si="6"/>
        <v>5複層無しA6</v>
      </c>
      <c r="B397" s="277">
        <v>5</v>
      </c>
      <c r="C397" s="275" t="s">
        <v>532</v>
      </c>
      <c r="D397" s="275" t="s">
        <v>91</v>
      </c>
      <c r="E397" s="275" t="s">
        <v>297</v>
      </c>
      <c r="F397" s="275">
        <v>6</v>
      </c>
      <c r="G397" s="275">
        <v>98</v>
      </c>
      <c r="H397" s="281">
        <v>2.2599999999999998</v>
      </c>
      <c r="I397" s="282">
        <v>0.74</v>
      </c>
      <c r="J397" s="282">
        <v>0.32</v>
      </c>
      <c r="K397" s="282">
        <v>0.16</v>
      </c>
    </row>
    <row r="398" spans="1:11" ht="14" x14ac:dyDescent="0.2">
      <c r="A398" s="398" t="str">
        <f t="shared" si="6"/>
        <v>5複層無しA7</v>
      </c>
      <c r="B398" s="277">
        <v>5</v>
      </c>
      <c r="C398" s="275" t="s">
        <v>532</v>
      </c>
      <c r="D398" s="275" t="s">
        <v>91</v>
      </c>
      <c r="E398" s="275" t="s">
        <v>297</v>
      </c>
      <c r="F398" s="275">
        <v>7</v>
      </c>
      <c r="G398" s="275">
        <v>98</v>
      </c>
      <c r="H398" s="281">
        <v>2.2599999999999998</v>
      </c>
      <c r="I398" s="282">
        <v>0.74</v>
      </c>
      <c r="J398" s="282">
        <v>0.32</v>
      </c>
      <c r="K398" s="282">
        <v>0.16</v>
      </c>
    </row>
    <row r="399" spans="1:11" ht="14" x14ac:dyDescent="0.2">
      <c r="A399" s="398" t="str">
        <f t="shared" si="6"/>
        <v>5複層無しA8</v>
      </c>
      <c r="B399" s="277">
        <v>5</v>
      </c>
      <c r="C399" s="275" t="s">
        <v>532</v>
      </c>
      <c r="D399" s="275" t="s">
        <v>91</v>
      </c>
      <c r="E399" s="275" t="s">
        <v>297</v>
      </c>
      <c r="F399" s="275">
        <v>8</v>
      </c>
      <c r="G399" s="275">
        <v>98</v>
      </c>
      <c r="H399" s="281">
        <v>2.2599999999999998</v>
      </c>
      <c r="I399" s="282">
        <v>0.74</v>
      </c>
      <c r="J399" s="282">
        <v>0.32</v>
      </c>
      <c r="K399" s="282">
        <v>0.16</v>
      </c>
    </row>
    <row r="400" spans="1:11" ht="14" x14ac:dyDescent="0.2">
      <c r="A400" s="398" t="str">
        <f t="shared" si="6"/>
        <v>5複層無しA9</v>
      </c>
      <c r="B400" s="277">
        <v>5</v>
      </c>
      <c r="C400" s="275" t="s">
        <v>532</v>
      </c>
      <c r="D400" s="275" t="s">
        <v>91</v>
      </c>
      <c r="E400" s="275" t="s">
        <v>297</v>
      </c>
      <c r="F400" s="275">
        <v>9</v>
      </c>
      <c r="G400" s="275">
        <v>98</v>
      </c>
      <c r="H400" s="281">
        <v>2.2599999999999998</v>
      </c>
      <c r="I400" s="282">
        <v>0.74</v>
      </c>
      <c r="J400" s="282">
        <v>0.32</v>
      </c>
      <c r="K400" s="282">
        <v>0.16</v>
      </c>
    </row>
    <row r="401" spans="1:11" ht="14" x14ac:dyDescent="0.2">
      <c r="A401" s="398" t="str">
        <f t="shared" si="6"/>
        <v>5複層無しA10</v>
      </c>
      <c r="B401" s="277">
        <v>5</v>
      </c>
      <c r="C401" s="275" t="s">
        <v>532</v>
      </c>
      <c r="D401" s="275" t="s">
        <v>91</v>
      </c>
      <c r="E401" s="275" t="s">
        <v>297</v>
      </c>
      <c r="F401" s="275">
        <v>10</v>
      </c>
      <c r="G401" s="275">
        <v>98</v>
      </c>
      <c r="H401" s="281">
        <v>2.2599999999999998</v>
      </c>
      <c r="I401" s="282">
        <v>0.74</v>
      </c>
      <c r="J401" s="282">
        <v>0.32</v>
      </c>
      <c r="K401" s="282">
        <v>0.16</v>
      </c>
    </row>
    <row r="402" spans="1:11" ht="14" x14ac:dyDescent="0.2">
      <c r="A402" s="398" t="str">
        <f t="shared" si="6"/>
        <v>5複層無しA11</v>
      </c>
      <c r="B402" s="277">
        <v>5</v>
      </c>
      <c r="C402" s="275" t="s">
        <v>532</v>
      </c>
      <c r="D402" s="275" t="s">
        <v>91</v>
      </c>
      <c r="E402" s="275" t="s">
        <v>297</v>
      </c>
      <c r="F402" s="275">
        <v>11</v>
      </c>
      <c r="G402" s="275">
        <v>98</v>
      </c>
      <c r="H402" s="281">
        <v>2.2599999999999998</v>
      </c>
      <c r="I402" s="282">
        <v>0.74</v>
      </c>
      <c r="J402" s="282">
        <v>0.32</v>
      </c>
      <c r="K402" s="282">
        <v>0.16</v>
      </c>
    </row>
    <row r="403" spans="1:11" ht="14" x14ac:dyDescent="0.2">
      <c r="A403" s="398" t="str">
        <f t="shared" si="6"/>
        <v>5複層無しA12</v>
      </c>
      <c r="B403" s="277">
        <v>5</v>
      </c>
      <c r="C403" s="275" t="s">
        <v>532</v>
      </c>
      <c r="D403" s="275" t="s">
        <v>91</v>
      </c>
      <c r="E403" s="275" t="s">
        <v>297</v>
      </c>
      <c r="F403" s="275">
        <v>12</v>
      </c>
      <c r="G403" s="275">
        <v>98</v>
      </c>
      <c r="H403" s="281">
        <v>2.2599999999999998</v>
      </c>
      <c r="I403" s="282">
        <v>0.74</v>
      </c>
      <c r="J403" s="282">
        <v>0.32</v>
      </c>
      <c r="K403" s="282">
        <v>0.16</v>
      </c>
    </row>
    <row r="404" spans="1:11" ht="14" x14ac:dyDescent="0.2">
      <c r="A404" s="398" t="str">
        <f t="shared" si="6"/>
        <v>5複層無しA13</v>
      </c>
      <c r="B404" s="277">
        <v>5</v>
      </c>
      <c r="C404" s="275" t="s">
        <v>532</v>
      </c>
      <c r="D404" s="275" t="s">
        <v>91</v>
      </c>
      <c r="E404" s="275" t="s">
        <v>297</v>
      </c>
      <c r="F404" s="275">
        <v>13</v>
      </c>
      <c r="G404" s="275">
        <v>98</v>
      </c>
      <c r="H404" s="281">
        <v>2.2599999999999998</v>
      </c>
      <c r="I404" s="282">
        <v>0.74</v>
      </c>
      <c r="J404" s="282">
        <v>0.32</v>
      </c>
      <c r="K404" s="282">
        <v>0.16</v>
      </c>
    </row>
    <row r="405" spans="1:11" ht="14" x14ac:dyDescent="0.2">
      <c r="A405" s="398" t="str">
        <f t="shared" si="6"/>
        <v>5複層無しA14</v>
      </c>
      <c r="B405" s="277">
        <v>5</v>
      </c>
      <c r="C405" s="275" t="s">
        <v>532</v>
      </c>
      <c r="D405" s="275" t="s">
        <v>91</v>
      </c>
      <c r="E405" s="275" t="s">
        <v>297</v>
      </c>
      <c r="F405" s="275">
        <v>14</v>
      </c>
      <c r="G405" s="275">
        <v>98</v>
      </c>
      <c r="H405" s="281">
        <v>2.2599999999999998</v>
      </c>
      <c r="I405" s="282">
        <v>0.74</v>
      </c>
      <c r="J405" s="282">
        <v>0.32</v>
      </c>
      <c r="K405" s="282">
        <v>0.16</v>
      </c>
    </row>
    <row r="406" spans="1:11" ht="14" x14ac:dyDescent="0.2">
      <c r="A406" s="398" t="str">
        <f t="shared" si="6"/>
        <v>5複層無しA15</v>
      </c>
      <c r="B406" s="277">
        <v>5</v>
      </c>
      <c r="C406" s="275" t="s">
        <v>532</v>
      </c>
      <c r="D406" s="275" t="s">
        <v>91</v>
      </c>
      <c r="E406" s="275" t="s">
        <v>297</v>
      </c>
      <c r="F406" s="275">
        <v>15</v>
      </c>
      <c r="G406" s="275">
        <v>98</v>
      </c>
      <c r="H406" s="281">
        <v>2.2599999999999998</v>
      </c>
      <c r="I406" s="282">
        <v>0.74</v>
      </c>
      <c r="J406" s="282">
        <v>0.32</v>
      </c>
      <c r="K406" s="282">
        <v>0.16</v>
      </c>
    </row>
    <row r="407" spans="1:11" ht="14" x14ac:dyDescent="0.2">
      <c r="A407" s="398" t="str">
        <f t="shared" si="6"/>
        <v>5複層無しA16</v>
      </c>
      <c r="B407" s="277">
        <v>5</v>
      </c>
      <c r="C407" s="275" t="s">
        <v>532</v>
      </c>
      <c r="D407" s="275" t="s">
        <v>91</v>
      </c>
      <c r="E407" s="275" t="s">
        <v>297</v>
      </c>
      <c r="F407" s="275">
        <v>16</v>
      </c>
      <c r="G407" s="275">
        <v>98</v>
      </c>
      <c r="H407" s="281">
        <v>2.2599999999999998</v>
      </c>
      <c r="I407" s="282">
        <v>0.74</v>
      </c>
      <c r="J407" s="282">
        <v>0.32</v>
      </c>
      <c r="K407" s="282">
        <v>0.16</v>
      </c>
    </row>
    <row r="408" spans="1:11" ht="14" x14ac:dyDescent="0.2">
      <c r="A408" s="398" t="str">
        <f t="shared" si="6"/>
        <v>5単板単板N単板</v>
      </c>
      <c r="B408" s="277">
        <v>5</v>
      </c>
      <c r="C408" s="275" t="s">
        <v>119</v>
      </c>
      <c r="D408" s="275" t="s">
        <v>119</v>
      </c>
      <c r="E408" s="275" t="s">
        <v>296</v>
      </c>
      <c r="F408" s="275" t="s">
        <v>119</v>
      </c>
      <c r="G408" s="275">
        <v>99</v>
      </c>
      <c r="H408" s="281">
        <v>3.23</v>
      </c>
      <c r="I408" s="282">
        <v>0.83</v>
      </c>
      <c r="J408" s="282">
        <v>0.36</v>
      </c>
      <c r="K408" s="282">
        <v>0.18</v>
      </c>
    </row>
    <row r="409" spans="1:11" x14ac:dyDescent="0.2">
      <c r="A409" s="398" t="str">
        <f t="shared" si="6"/>
        <v>7-ﾄﾞｱ1ガラス無し無しN無し</v>
      </c>
      <c r="B409" s="36" t="s">
        <v>374</v>
      </c>
      <c r="C409" s="36" t="s">
        <v>398</v>
      </c>
      <c r="D409" s="275" t="s">
        <v>183</v>
      </c>
      <c r="E409" s="275" t="s">
        <v>134</v>
      </c>
      <c r="F409" s="36" t="s">
        <v>183</v>
      </c>
      <c r="G409" s="283">
        <v>101</v>
      </c>
      <c r="H409" s="281">
        <v>1.6</v>
      </c>
      <c r="J409" s="284"/>
      <c r="K409" s="284"/>
    </row>
    <row r="410" spans="1:11" x14ac:dyDescent="0.2">
      <c r="A410" s="398" t="str">
        <f t="shared" si="6"/>
        <v>7-ﾄﾞｱ1複層LowEG16</v>
      </c>
      <c r="B410" s="36" t="s">
        <v>375</v>
      </c>
      <c r="C410" s="36" t="s">
        <v>19</v>
      </c>
      <c r="D410" s="275" t="s">
        <v>182</v>
      </c>
      <c r="E410" s="275" t="s">
        <v>298</v>
      </c>
      <c r="F410" s="36">
        <v>16</v>
      </c>
      <c r="G410" s="283">
        <v>102</v>
      </c>
      <c r="H410" s="281">
        <v>1.9</v>
      </c>
      <c r="J410" s="284"/>
      <c r="K410" s="284"/>
    </row>
    <row r="411" spans="1:11" x14ac:dyDescent="0.2">
      <c r="A411" s="398" t="str">
        <f t="shared" si="6"/>
        <v>7-ﾄﾞｱ1複層LowEG15</v>
      </c>
      <c r="B411" s="36" t="s">
        <v>375</v>
      </c>
      <c r="C411" s="36" t="s">
        <v>19</v>
      </c>
      <c r="D411" s="275" t="s">
        <v>182</v>
      </c>
      <c r="E411" s="275" t="s">
        <v>298</v>
      </c>
      <c r="F411" s="36">
        <v>15</v>
      </c>
      <c r="G411" s="283">
        <v>102</v>
      </c>
      <c r="H411" s="281">
        <v>1.9</v>
      </c>
      <c r="J411" s="284"/>
      <c r="K411" s="284"/>
    </row>
    <row r="412" spans="1:11" x14ac:dyDescent="0.2">
      <c r="A412" s="398" t="str">
        <f t="shared" si="6"/>
        <v>7-ﾄﾞｱ1複層LowEG14</v>
      </c>
      <c r="B412" s="36" t="s">
        <v>375</v>
      </c>
      <c r="C412" s="36" t="s">
        <v>19</v>
      </c>
      <c r="D412" s="275" t="s">
        <v>182</v>
      </c>
      <c r="E412" s="275" t="s">
        <v>298</v>
      </c>
      <c r="F412" s="36">
        <v>14</v>
      </c>
      <c r="G412" s="283">
        <v>102</v>
      </c>
      <c r="H412" s="281">
        <v>1.9</v>
      </c>
      <c r="J412" s="284"/>
      <c r="K412" s="284"/>
    </row>
    <row r="413" spans="1:11" x14ac:dyDescent="0.2">
      <c r="A413" s="398" t="str">
        <f t="shared" si="6"/>
        <v>7-ﾄﾞｱ1複層LowEG13</v>
      </c>
      <c r="B413" s="36" t="s">
        <v>375</v>
      </c>
      <c r="C413" s="36" t="s">
        <v>19</v>
      </c>
      <c r="D413" s="275" t="s">
        <v>182</v>
      </c>
      <c r="E413" s="275" t="s">
        <v>298</v>
      </c>
      <c r="F413" s="36">
        <v>13</v>
      </c>
      <c r="G413" s="283">
        <v>102</v>
      </c>
      <c r="H413" s="281">
        <v>1.9</v>
      </c>
      <c r="J413" s="284"/>
      <c r="K413" s="284"/>
    </row>
    <row r="414" spans="1:11" x14ac:dyDescent="0.2">
      <c r="A414" s="398" t="str">
        <f t="shared" si="6"/>
        <v>7-ﾄﾞｱ1複層LowEG12</v>
      </c>
      <c r="B414" s="36" t="s">
        <v>375</v>
      </c>
      <c r="C414" s="36" t="s">
        <v>19</v>
      </c>
      <c r="D414" s="275" t="s">
        <v>182</v>
      </c>
      <c r="E414" s="275" t="s">
        <v>298</v>
      </c>
      <c r="F414" s="36">
        <v>12</v>
      </c>
      <c r="G414" s="283">
        <v>102</v>
      </c>
      <c r="H414" s="281">
        <v>1.9</v>
      </c>
      <c r="J414" s="284"/>
      <c r="K414" s="284"/>
    </row>
    <row r="415" spans="1:11" x14ac:dyDescent="0.2">
      <c r="A415" s="398" t="str">
        <f t="shared" si="6"/>
        <v>7-ﾄﾞｱ1複層LowEG11</v>
      </c>
      <c r="B415" s="36" t="s">
        <v>375</v>
      </c>
      <c r="C415" s="36" t="s">
        <v>19</v>
      </c>
      <c r="D415" s="275" t="s">
        <v>182</v>
      </c>
      <c r="E415" s="275" t="s">
        <v>298</v>
      </c>
      <c r="F415" s="36">
        <v>11</v>
      </c>
      <c r="G415" s="283">
        <v>102</v>
      </c>
      <c r="H415" s="281">
        <v>1.9</v>
      </c>
      <c r="J415" s="284"/>
      <c r="K415" s="284"/>
    </row>
    <row r="416" spans="1:11" x14ac:dyDescent="0.2">
      <c r="A416" s="398" t="str">
        <f t="shared" si="6"/>
        <v>7-ﾄﾞｱ1複層LowEG10</v>
      </c>
      <c r="B416" s="36" t="s">
        <v>375</v>
      </c>
      <c r="C416" s="36" t="s">
        <v>19</v>
      </c>
      <c r="D416" s="275" t="s">
        <v>182</v>
      </c>
      <c r="E416" s="275" t="s">
        <v>298</v>
      </c>
      <c r="F416" s="36">
        <v>10</v>
      </c>
      <c r="G416" s="283">
        <v>102</v>
      </c>
      <c r="H416" s="281">
        <v>1.9</v>
      </c>
      <c r="J416" s="284"/>
      <c r="K416" s="284"/>
    </row>
    <row r="417" spans="1:8" x14ac:dyDescent="0.2">
      <c r="A417" s="398" t="str">
        <f t="shared" si="6"/>
        <v>7-ﾄﾞｱ1複層LowEG9</v>
      </c>
      <c r="B417" s="36" t="s">
        <v>375</v>
      </c>
      <c r="C417" s="36" t="s">
        <v>19</v>
      </c>
      <c r="D417" s="275" t="s">
        <v>182</v>
      </c>
      <c r="E417" s="275" t="s">
        <v>298</v>
      </c>
      <c r="F417" s="36">
        <v>9</v>
      </c>
      <c r="G417" s="283">
        <v>102</v>
      </c>
      <c r="H417" s="281">
        <v>1.9</v>
      </c>
    </row>
    <row r="418" spans="1:8" x14ac:dyDescent="0.2">
      <c r="A418" s="398" t="str">
        <f t="shared" si="6"/>
        <v>7-ﾄﾞｱ1複層LowEG8</v>
      </c>
      <c r="B418" s="36" t="s">
        <v>375</v>
      </c>
      <c r="C418" s="36" t="s">
        <v>19</v>
      </c>
      <c r="D418" s="275" t="s">
        <v>182</v>
      </c>
      <c r="E418" s="275" t="s">
        <v>298</v>
      </c>
      <c r="F418" s="36">
        <v>8</v>
      </c>
      <c r="G418" s="283">
        <v>102</v>
      </c>
      <c r="H418" s="281">
        <v>1.9</v>
      </c>
    </row>
    <row r="419" spans="1:8" x14ac:dyDescent="0.2">
      <c r="A419" s="398" t="str">
        <f t="shared" si="6"/>
        <v>7-ﾄﾞｱ1複層LowEG7</v>
      </c>
      <c r="B419" s="36" t="s">
        <v>375</v>
      </c>
      <c r="C419" s="36" t="s">
        <v>19</v>
      </c>
      <c r="D419" s="275" t="s">
        <v>182</v>
      </c>
      <c r="E419" s="275" t="s">
        <v>298</v>
      </c>
      <c r="F419" s="36">
        <v>7</v>
      </c>
      <c r="G419" s="283">
        <v>102</v>
      </c>
      <c r="H419" s="281">
        <v>1.9</v>
      </c>
    </row>
    <row r="420" spans="1:8" x14ac:dyDescent="0.2">
      <c r="A420" s="398" t="str">
        <f t="shared" si="6"/>
        <v>7-ﾄﾞｱ1複層LowEG6</v>
      </c>
      <c r="B420" s="36" t="s">
        <v>375</v>
      </c>
      <c r="C420" s="36" t="s">
        <v>19</v>
      </c>
      <c r="D420" s="275" t="s">
        <v>182</v>
      </c>
      <c r="E420" s="275" t="s">
        <v>298</v>
      </c>
      <c r="F420" s="36">
        <v>6</v>
      </c>
      <c r="G420" s="283">
        <v>103</v>
      </c>
      <c r="H420" s="281">
        <v>2.33</v>
      </c>
    </row>
    <row r="421" spans="1:8" x14ac:dyDescent="0.2">
      <c r="A421" s="398" t="str">
        <f t="shared" si="6"/>
        <v>7-ﾄﾞｱ1複層LowEG5</v>
      </c>
      <c r="B421" s="36" t="s">
        <v>375</v>
      </c>
      <c r="C421" s="36" t="s">
        <v>19</v>
      </c>
      <c r="D421" s="275" t="s">
        <v>182</v>
      </c>
      <c r="E421" s="275" t="s">
        <v>298</v>
      </c>
      <c r="F421" s="36">
        <v>5</v>
      </c>
      <c r="G421" s="283">
        <v>103</v>
      </c>
      <c r="H421" s="281">
        <v>2.33</v>
      </c>
    </row>
    <row r="422" spans="1:8" x14ac:dyDescent="0.2">
      <c r="A422" s="398" t="str">
        <f t="shared" si="6"/>
        <v>7-ﾄﾞｱ1複層LowEG4</v>
      </c>
      <c r="B422" s="36" t="s">
        <v>375</v>
      </c>
      <c r="C422" s="36" t="s">
        <v>19</v>
      </c>
      <c r="D422" s="275" t="s">
        <v>182</v>
      </c>
      <c r="E422" s="275" t="s">
        <v>298</v>
      </c>
      <c r="F422" s="36">
        <v>4</v>
      </c>
      <c r="G422" s="283">
        <v>103</v>
      </c>
      <c r="H422" s="281">
        <v>2.33</v>
      </c>
    </row>
    <row r="423" spans="1:8" x14ac:dyDescent="0.2">
      <c r="A423" s="398" t="str">
        <f t="shared" si="6"/>
        <v>7-ﾄﾞｱ1複層LowEA16</v>
      </c>
      <c r="B423" s="36" t="s">
        <v>375</v>
      </c>
      <c r="C423" s="36" t="s">
        <v>19</v>
      </c>
      <c r="D423" s="275" t="s">
        <v>182</v>
      </c>
      <c r="E423" s="275" t="s">
        <v>297</v>
      </c>
      <c r="F423" s="36">
        <v>16</v>
      </c>
      <c r="G423" s="283">
        <v>104</v>
      </c>
      <c r="H423" s="281">
        <v>1.9</v>
      </c>
    </row>
    <row r="424" spans="1:8" x14ac:dyDescent="0.2">
      <c r="A424" s="398" t="str">
        <f t="shared" si="6"/>
        <v>7-ﾄﾞｱ1複層LowEA15</v>
      </c>
      <c r="B424" s="36" t="s">
        <v>375</v>
      </c>
      <c r="C424" s="36" t="s">
        <v>19</v>
      </c>
      <c r="D424" s="275" t="s">
        <v>182</v>
      </c>
      <c r="E424" s="275" t="s">
        <v>297</v>
      </c>
      <c r="F424" s="36">
        <v>15</v>
      </c>
      <c r="G424" s="283">
        <v>104</v>
      </c>
      <c r="H424" s="281">
        <v>1.9</v>
      </c>
    </row>
    <row r="425" spans="1:8" x14ac:dyDescent="0.2">
      <c r="A425" s="398" t="str">
        <f t="shared" si="6"/>
        <v>7-ﾄﾞｱ1複層LowEA14</v>
      </c>
      <c r="B425" s="36" t="s">
        <v>375</v>
      </c>
      <c r="C425" s="36" t="s">
        <v>19</v>
      </c>
      <c r="D425" s="275" t="s">
        <v>182</v>
      </c>
      <c r="E425" s="275" t="s">
        <v>297</v>
      </c>
      <c r="F425" s="36">
        <v>14</v>
      </c>
      <c r="G425" s="283">
        <v>104</v>
      </c>
      <c r="H425" s="281">
        <v>1.9</v>
      </c>
    </row>
    <row r="426" spans="1:8" x14ac:dyDescent="0.2">
      <c r="A426" s="398" t="str">
        <f t="shared" si="6"/>
        <v>7-ﾄﾞｱ1複層LowEA13</v>
      </c>
      <c r="B426" s="36" t="s">
        <v>375</v>
      </c>
      <c r="C426" s="36" t="s">
        <v>19</v>
      </c>
      <c r="D426" s="275" t="s">
        <v>182</v>
      </c>
      <c r="E426" s="275" t="s">
        <v>297</v>
      </c>
      <c r="F426" s="36">
        <v>13</v>
      </c>
      <c r="G426" s="283">
        <v>104</v>
      </c>
      <c r="H426" s="281">
        <v>1.9</v>
      </c>
    </row>
    <row r="427" spans="1:8" x14ac:dyDescent="0.2">
      <c r="A427" s="398" t="str">
        <f t="shared" si="6"/>
        <v>7-ﾄﾞｱ1複層LowEA12</v>
      </c>
      <c r="B427" s="36" t="s">
        <v>375</v>
      </c>
      <c r="C427" s="36" t="s">
        <v>19</v>
      </c>
      <c r="D427" s="275" t="s">
        <v>182</v>
      </c>
      <c r="E427" s="275" t="s">
        <v>297</v>
      </c>
      <c r="F427" s="36">
        <v>12</v>
      </c>
      <c r="G427" s="283">
        <v>104</v>
      </c>
      <c r="H427" s="281">
        <v>1.9</v>
      </c>
    </row>
    <row r="428" spans="1:8" x14ac:dyDescent="0.2">
      <c r="A428" s="398" t="str">
        <f t="shared" si="6"/>
        <v>7-ﾄﾞｱ1複層LowEA11</v>
      </c>
      <c r="B428" s="36" t="s">
        <v>375</v>
      </c>
      <c r="C428" s="36" t="s">
        <v>19</v>
      </c>
      <c r="D428" s="275" t="s">
        <v>182</v>
      </c>
      <c r="E428" s="275" t="s">
        <v>297</v>
      </c>
      <c r="F428" s="36">
        <v>11</v>
      </c>
      <c r="G428" s="283">
        <v>104</v>
      </c>
      <c r="H428" s="281">
        <v>1.9</v>
      </c>
    </row>
    <row r="429" spans="1:8" x14ac:dyDescent="0.2">
      <c r="A429" s="398" t="str">
        <f t="shared" si="6"/>
        <v>7-ﾄﾞｱ1複層LowEA10</v>
      </c>
      <c r="B429" s="36" t="s">
        <v>375</v>
      </c>
      <c r="C429" s="36" t="s">
        <v>19</v>
      </c>
      <c r="D429" s="275" t="s">
        <v>182</v>
      </c>
      <c r="E429" s="275" t="s">
        <v>297</v>
      </c>
      <c r="F429" s="36">
        <v>10</v>
      </c>
      <c r="G429" s="283">
        <v>104</v>
      </c>
      <c r="H429" s="281">
        <v>1.9</v>
      </c>
    </row>
    <row r="430" spans="1:8" x14ac:dyDescent="0.2">
      <c r="A430" s="398" t="str">
        <f t="shared" si="6"/>
        <v>7-ﾄﾞｱ1複層LowEA9</v>
      </c>
      <c r="B430" s="36" t="s">
        <v>375</v>
      </c>
      <c r="C430" s="36" t="s">
        <v>19</v>
      </c>
      <c r="D430" s="275" t="s">
        <v>182</v>
      </c>
      <c r="E430" s="275" t="s">
        <v>297</v>
      </c>
      <c r="F430" s="36">
        <v>9</v>
      </c>
      <c r="G430" s="283">
        <v>104</v>
      </c>
      <c r="H430" s="281">
        <v>1.9</v>
      </c>
    </row>
    <row r="431" spans="1:8" x14ac:dyDescent="0.2">
      <c r="A431" s="398" t="str">
        <f t="shared" si="6"/>
        <v>7-ﾄﾞｱ1複層LowEA8</v>
      </c>
      <c r="B431" s="36" t="s">
        <v>375</v>
      </c>
      <c r="C431" s="36" t="s">
        <v>19</v>
      </c>
      <c r="D431" s="275" t="s">
        <v>182</v>
      </c>
      <c r="E431" s="275" t="s">
        <v>297</v>
      </c>
      <c r="F431" s="36">
        <v>8</v>
      </c>
      <c r="G431" s="283">
        <v>105</v>
      </c>
      <c r="H431" s="281">
        <v>2.33</v>
      </c>
    </row>
    <row r="432" spans="1:8" x14ac:dyDescent="0.2">
      <c r="A432" s="398" t="str">
        <f t="shared" si="6"/>
        <v>7-ﾄﾞｱ1複層LowEA7</v>
      </c>
      <c r="B432" s="36" t="s">
        <v>375</v>
      </c>
      <c r="C432" s="36" t="s">
        <v>19</v>
      </c>
      <c r="D432" s="275" t="s">
        <v>182</v>
      </c>
      <c r="E432" s="275" t="s">
        <v>297</v>
      </c>
      <c r="F432" s="36">
        <v>7</v>
      </c>
      <c r="G432" s="283">
        <v>105</v>
      </c>
      <c r="H432" s="281">
        <v>2.33</v>
      </c>
    </row>
    <row r="433" spans="1:8" x14ac:dyDescent="0.2">
      <c r="A433" s="398" t="str">
        <f t="shared" si="6"/>
        <v>7-ﾄﾞｱ1複層LowEA6</v>
      </c>
      <c r="B433" s="36" t="s">
        <v>375</v>
      </c>
      <c r="C433" s="36" t="s">
        <v>19</v>
      </c>
      <c r="D433" s="275" t="s">
        <v>182</v>
      </c>
      <c r="E433" s="275" t="s">
        <v>297</v>
      </c>
      <c r="F433" s="36">
        <v>6</v>
      </c>
      <c r="G433" s="283">
        <v>105</v>
      </c>
      <c r="H433" s="281">
        <v>2.33</v>
      </c>
    </row>
    <row r="434" spans="1:8" x14ac:dyDescent="0.2">
      <c r="A434" s="398" t="str">
        <f t="shared" si="6"/>
        <v>7-ﾄﾞｱ1複層LowEA5</v>
      </c>
      <c r="B434" s="36" t="s">
        <v>375</v>
      </c>
      <c r="C434" s="36" t="s">
        <v>19</v>
      </c>
      <c r="D434" s="275" t="s">
        <v>182</v>
      </c>
      <c r="E434" s="275" t="s">
        <v>297</v>
      </c>
      <c r="F434" s="36">
        <v>5</v>
      </c>
      <c r="G434" s="283">
        <v>105</v>
      </c>
      <c r="H434" s="281">
        <v>2.33</v>
      </c>
    </row>
    <row r="435" spans="1:8" x14ac:dyDescent="0.2">
      <c r="A435" s="398" t="str">
        <f t="shared" si="6"/>
        <v>7-ﾄﾞｱ1複層LowEA4</v>
      </c>
      <c r="B435" s="36" t="s">
        <v>375</v>
      </c>
      <c r="C435" s="36" t="s">
        <v>19</v>
      </c>
      <c r="D435" s="275" t="s">
        <v>182</v>
      </c>
      <c r="E435" s="275" t="s">
        <v>297</v>
      </c>
      <c r="F435" s="36">
        <v>4</v>
      </c>
      <c r="G435" s="283">
        <v>105</v>
      </c>
      <c r="H435" s="281">
        <v>2.33</v>
      </c>
    </row>
    <row r="436" spans="1:8" x14ac:dyDescent="0.2">
      <c r="A436" s="398" t="str">
        <f t="shared" si="6"/>
        <v>7-ﾄﾞｱ1複層無しA問わず</v>
      </c>
      <c r="B436" s="36" t="s">
        <v>375</v>
      </c>
      <c r="C436" s="36" t="s">
        <v>19</v>
      </c>
      <c r="D436" s="275" t="s">
        <v>397</v>
      </c>
      <c r="E436" s="275" t="s">
        <v>297</v>
      </c>
      <c r="F436" s="275" t="s">
        <v>533</v>
      </c>
      <c r="G436" s="283">
        <v>106</v>
      </c>
      <c r="H436" s="281">
        <v>2.33</v>
      </c>
    </row>
    <row r="437" spans="1:8" x14ac:dyDescent="0.2">
      <c r="A437" s="398" t="str">
        <f t="shared" si="6"/>
        <v>7-ﾄﾞｱ2ガラス無し無しN無し</v>
      </c>
      <c r="B437" s="36" t="s">
        <v>386</v>
      </c>
      <c r="C437" s="36" t="s">
        <v>135</v>
      </c>
      <c r="D437" s="275" t="s">
        <v>397</v>
      </c>
      <c r="E437" s="275" t="s">
        <v>296</v>
      </c>
      <c r="F437" s="275" t="s">
        <v>397</v>
      </c>
      <c r="G437" s="283">
        <v>113</v>
      </c>
      <c r="H437" s="281">
        <v>1.9</v>
      </c>
    </row>
    <row r="438" spans="1:8" x14ac:dyDescent="0.2">
      <c r="A438" s="398" t="str">
        <f t="shared" si="6"/>
        <v>7-ﾄﾞｱ2複層LowEG16</v>
      </c>
      <c r="B438" s="36" t="s">
        <v>386</v>
      </c>
      <c r="C438" s="36" t="s">
        <v>19</v>
      </c>
      <c r="D438" s="275" t="s">
        <v>182</v>
      </c>
      <c r="E438" s="275" t="s">
        <v>298</v>
      </c>
      <c r="F438" s="36">
        <v>16</v>
      </c>
      <c r="G438" s="283">
        <v>114</v>
      </c>
      <c r="H438" s="281">
        <v>2.33</v>
      </c>
    </row>
    <row r="439" spans="1:8" x14ac:dyDescent="0.2">
      <c r="A439" s="398" t="str">
        <f t="shared" si="6"/>
        <v>7-ﾄﾞｱ2複層LowEG15</v>
      </c>
      <c r="B439" s="36" t="s">
        <v>386</v>
      </c>
      <c r="C439" s="36" t="s">
        <v>19</v>
      </c>
      <c r="D439" s="275" t="s">
        <v>182</v>
      </c>
      <c r="E439" s="275" t="s">
        <v>298</v>
      </c>
      <c r="F439" s="36">
        <v>15</v>
      </c>
      <c r="G439" s="283">
        <v>114</v>
      </c>
      <c r="H439" s="281">
        <v>2.33</v>
      </c>
    </row>
    <row r="440" spans="1:8" x14ac:dyDescent="0.2">
      <c r="A440" s="398" t="str">
        <f t="shared" si="6"/>
        <v>7-ﾄﾞｱ2複層LowEG14</v>
      </c>
      <c r="B440" s="36" t="s">
        <v>386</v>
      </c>
      <c r="C440" s="36" t="s">
        <v>19</v>
      </c>
      <c r="D440" s="275" t="s">
        <v>182</v>
      </c>
      <c r="E440" s="275" t="s">
        <v>298</v>
      </c>
      <c r="F440" s="36">
        <v>14</v>
      </c>
      <c r="G440" s="283">
        <v>114</v>
      </c>
      <c r="H440" s="281">
        <v>2.33</v>
      </c>
    </row>
    <row r="441" spans="1:8" x14ac:dyDescent="0.2">
      <c r="A441" s="398" t="str">
        <f t="shared" si="6"/>
        <v>7-ﾄﾞｱ2複層LowEG13</v>
      </c>
      <c r="B441" s="36" t="s">
        <v>386</v>
      </c>
      <c r="C441" s="36" t="s">
        <v>19</v>
      </c>
      <c r="D441" s="275" t="s">
        <v>182</v>
      </c>
      <c r="E441" s="275" t="s">
        <v>298</v>
      </c>
      <c r="F441" s="36">
        <v>13</v>
      </c>
      <c r="G441" s="283">
        <v>114</v>
      </c>
      <c r="H441" s="281">
        <v>2.33</v>
      </c>
    </row>
    <row r="442" spans="1:8" x14ac:dyDescent="0.2">
      <c r="A442" s="398" t="str">
        <f t="shared" si="6"/>
        <v>7-ﾄﾞｱ2複層LowEG12</v>
      </c>
      <c r="B442" s="36" t="s">
        <v>386</v>
      </c>
      <c r="C442" s="36" t="s">
        <v>19</v>
      </c>
      <c r="D442" s="275" t="s">
        <v>182</v>
      </c>
      <c r="E442" s="275" t="s">
        <v>298</v>
      </c>
      <c r="F442" s="36">
        <v>12</v>
      </c>
      <c r="G442" s="283">
        <v>114</v>
      </c>
      <c r="H442" s="281">
        <v>2.33</v>
      </c>
    </row>
    <row r="443" spans="1:8" x14ac:dyDescent="0.2">
      <c r="A443" s="398" t="str">
        <f t="shared" si="6"/>
        <v>7-ﾄﾞｱ2複層LowEG11</v>
      </c>
      <c r="B443" s="36" t="s">
        <v>386</v>
      </c>
      <c r="C443" s="36" t="s">
        <v>19</v>
      </c>
      <c r="D443" s="275" t="s">
        <v>182</v>
      </c>
      <c r="E443" s="275" t="s">
        <v>298</v>
      </c>
      <c r="F443" s="36">
        <v>11</v>
      </c>
      <c r="G443" s="283">
        <v>114</v>
      </c>
      <c r="H443" s="281">
        <v>2.33</v>
      </c>
    </row>
    <row r="444" spans="1:8" x14ac:dyDescent="0.2">
      <c r="A444" s="398" t="str">
        <f t="shared" si="6"/>
        <v>7-ﾄﾞｱ2複層LowEG10</v>
      </c>
      <c r="B444" s="36" t="s">
        <v>386</v>
      </c>
      <c r="C444" s="36" t="s">
        <v>19</v>
      </c>
      <c r="D444" s="275" t="s">
        <v>182</v>
      </c>
      <c r="E444" s="275" t="s">
        <v>298</v>
      </c>
      <c r="F444" s="36">
        <v>10</v>
      </c>
      <c r="G444" s="283">
        <v>114</v>
      </c>
      <c r="H444" s="281">
        <v>2.33</v>
      </c>
    </row>
    <row r="445" spans="1:8" x14ac:dyDescent="0.2">
      <c r="A445" s="398" t="str">
        <f t="shared" si="6"/>
        <v>7-ﾄﾞｱ2複層LowEG9</v>
      </c>
      <c r="B445" s="36" t="s">
        <v>386</v>
      </c>
      <c r="C445" s="36" t="s">
        <v>19</v>
      </c>
      <c r="D445" s="275" t="s">
        <v>182</v>
      </c>
      <c r="E445" s="275" t="s">
        <v>298</v>
      </c>
      <c r="F445" s="36">
        <v>9</v>
      </c>
      <c r="G445" s="283">
        <v>115</v>
      </c>
      <c r="H445" s="281">
        <v>2.91</v>
      </c>
    </row>
    <row r="446" spans="1:8" x14ac:dyDescent="0.2">
      <c r="A446" s="398" t="str">
        <f t="shared" si="6"/>
        <v>7-ﾄﾞｱ2複層LowEG8</v>
      </c>
      <c r="B446" s="36" t="s">
        <v>386</v>
      </c>
      <c r="C446" s="36" t="s">
        <v>19</v>
      </c>
      <c r="D446" s="275" t="s">
        <v>182</v>
      </c>
      <c r="E446" s="275" t="s">
        <v>298</v>
      </c>
      <c r="F446" s="36">
        <v>8</v>
      </c>
      <c r="G446" s="283">
        <v>115</v>
      </c>
      <c r="H446" s="281">
        <v>2.91</v>
      </c>
    </row>
    <row r="447" spans="1:8" x14ac:dyDescent="0.2">
      <c r="A447" s="398" t="str">
        <f t="shared" si="6"/>
        <v>7-ﾄﾞｱ2複層LowEG7</v>
      </c>
      <c r="B447" s="36" t="s">
        <v>386</v>
      </c>
      <c r="C447" s="36" t="s">
        <v>19</v>
      </c>
      <c r="D447" s="275" t="s">
        <v>182</v>
      </c>
      <c r="E447" s="275" t="s">
        <v>298</v>
      </c>
      <c r="F447" s="36">
        <v>7</v>
      </c>
      <c r="G447" s="283">
        <v>115</v>
      </c>
      <c r="H447" s="281">
        <v>2.91</v>
      </c>
    </row>
    <row r="448" spans="1:8" x14ac:dyDescent="0.2">
      <c r="A448" s="398" t="str">
        <f t="shared" si="6"/>
        <v>7-ﾄﾞｱ2複層LowEG6</v>
      </c>
      <c r="B448" s="36" t="s">
        <v>386</v>
      </c>
      <c r="C448" s="36" t="s">
        <v>19</v>
      </c>
      <c r="D448" s="275" t="s">
        <v>182</v>
      </c>
      <c r="E448" s="275" t="s">
        <v>298</v>
      </c>
      <c r="F448" s="36">
        <v>6</v>
      </c>
      <c r="G448" s="283">
        <v>115</v>
      </c>
      <c r="H448" s="281">
        <v>2.91</v>
      </c>
    </row>
    <row r="449" spans="1:8" x14ac:dyDescent="0.2">
      <c r="A449" s="398" t="str">
        <f t="shared" si="6"/>
        <v>7-ﾄﾞｱ2複層LowEG5</v>
      </c>
      <c r="B449" s="36" t="s">
        <v>386</v>
      </c>
      <c r="C449" s="36" t="s">
        <v>19</v>
      </c>
      <c r="D449" s="275" t="s">
        <v>182</v>
      </c>
      <c r="E449" s="275" t="s">
        <v>298</v>
      </c>
      <c r="F449" s="36">
        <v>5</v>
      </c>
      <c r="G449" s="283">
        <v>115</v>
      </c>
      <c r="H449" s="281">
        <v>2.91</v>
      </c>
    </row>
    <row r="450" spans="1:8" x14ac:dyDescent="0.2">
      <c r="A450" s="398" t="str">
        <f t="shared" si="6"/>
        <v>7-ﾄﾞｱ2複層LowEG4</v>
      </c>
      <c r="B450" s="36" t="s">
        <v>386</v>
      </c>
      <c r="C450" s="36" t="s">
        <v>19</v>
      </c>
      <c r="D450" s="275" t="s">
        <v>182</v>
      </c>
      <c r="E450" s="275" t="s">
        <v>298</v>
      </c>
      <c r="F450" s="36">
        <v>4</v>
      </c>
      <c r="G450" s="283">
        <v>115</v>
      </c>
      <c r="H450" s="281">
        <v>2.91</v>
      </c>
    </row>
    <row r="451" spans="1:8" x14ac:dyDescent="0.2">
      <c r="A451" s="398" t="str">
        <f t="shared" si="6"/>
        <v>7-ﾄﾞｱ2複層LowEA16</v>
      </c>
      <c r="B451" s="36" t="s">
        <v>386</v>
      </c>
      <c r="C451" s="36" t="s">
        <v>19</v>
      </c>
      <c r="D451" s="275" t="s">
        <v>182</v>
      </c>
      <c r="E451" s="275" t="s">
        <v>297</v>
      </c>
      <c r="F451" s="36">
        <v>16</v>
      </c>
      <c r="G451" s="283">
        <v>116</v>
      </c>
      <c r="H451" s="281">
        <v>2.33</v>
      </c>
    </row>
    <row r="452" spans="1:8" x14ac:dyDescent="0.2">
      <c r="A452" s="398" t="str">
        <f t="shared" ref="A452:A515" si="7">B452&amp;C452&amp;D452&amp;E452&amp;F452</f>
        <v>7-ﾄﾞｱ2複層LowEA15</v>
      </c>
      <c r="B452" s="36" t="s">
        <v>386</v>
      </c>
      <c r="C452" s="36" t="s">
        <v>19</v>
      </c>
      <c r="D452" s="275" t="s">
        <v>182</v>
      </c>
      <c r="E452" s="275" t="s">
        <v>297</v>
      </c>
      <c r="F452" s="36">
        <v>15</v>
      </c>
      <c r="G452" s="283">
        <v>116</v>
      </c>
      <c r="H452" s="281">
        <v>2.33</v>
      </c>
    </row>
    <row r="453" spans="1:8" x14ac:dyDescent="0.2">
      <c r="A453" s="398" t="str">
        <f t="shared" si="7"/>
        <v>7-ﾄﾞｱ2複層LowEA14</v>
      </c>
      <c r="B453" s="36" t="s">
        <v>386</v>
      </c>
      <c r="C453" s="36" t="s">
        <v>19</v>
      </c>
      <c r="D453" s="275" t="s">
        <v>182</v>
      </c>
      <c r="E453" s="275" t="s">
        <v>297</v>
      </c>
      <c r="F453" s="36">
        <v>14</v>
      </c>
      <c r="G453" s="283">
        <v>116</v>
      </c>
      <c r="H453" s="281">
        <v>2.33</v>
      </c>
    </row>
    <row r="454" spans="1:8" x14ac:dyDescent="0.2">
      <c r="A454" s="398" t="str">
        <f t="shared" si="7"/>
        <v>7-ﾄﾞｱ2複層LowEA13</v>
      </c>
      <c r="B454" s="36" t="s">
        <v>386</v>
      </c>
      <c r="C454" s="36" t="s">
        <v>19</v>
      </c>
      <c r="D454" s="275" t="s">
        <v>182</v>
      </c>
      <c r="E454" s="275" t="s">
        <v>297</v>
      </c>
      <c r="F454" s="36">
        <v>13</v>
      </c>
      <c r="G454" s="283">
        <v>117</v>
      </c>
      <c r="H454" s="281">
        <v>2.91</v>
      </c>
    </row>
    <row r="455" spans="1:8" x14ac:dyDescent="0.2">
      <c r="A455" s="398" t="str">
        <f t="shared" si="7"/>
        <v>7-ﾄﾞｱ2複層LowEA12</v>
      </c>
      <c r="B455" s="36" t="s">
        <v>386</v>
      </c>
      <c r="C455" s="36" t="s">
        <v>19</v>
      </c>
      <c r="D455" s="275" t="s">
        <v>182</v>
      </c>
      <c r="E455" s="275" t="s">
        <v>297</v>
      </c>
      <c r="F455" s="36">
        <v>12</v>
      </c>
      <c r="G455" s="283">
        <v>117</v>
      </c>
      <c r="H455" s="281">
        <v>2.91</v>
      </c>
    </row>
    <row r="456" spans="1:8" x14ac:dyDescent="0.2">
      <c r="A456" s="398" t="str">
        <f t="shared" si="7"/>
        <v>7-ﾄﾞｱ2複層LowEA11</v>
      </c>
      <c r="B456" s="36" t="s">
        <v>386</v>
      </c>
      <c r="C456" s="36" t="s">
        <v>19</v>
      </c>
      <c r="D456" s="275" t="s">
        <v>182</v>
      </c>
      <c r="E456" s="275" t="s">
        <v>297</v>
      </c>
      <c r="F456" s="36">
        <v>11</v>
      </c>
      <c r="G456" s="283">
        <v>117</v>
      </c>
      <c r="H456" s="281">
        <v>2.91</v>
      </c>
    </row>
    <row r="457" spans="1:8" x14ac:dyDescent="0.2">
      <c r="A457" s="398" t="str">
        <f t="shared" si="7"/>
        <v>7-ﾄﾞｱ2複層LowEA10</v>
      </c>
      <c r="B457" s="36" t="s">
        <v>386</v>
      </c>
      <c r="C457" s="36" t="s">
        <v>19</v>
      </c>
      <c r="D457" s="275" t="s">
        <v>182</v>
      </c>
      <c r="E457" s="275" t="s">
        <v>297</v>
      </c>
      <c r="F457" s="36">
        <v>10</v>
      </c>
      <c r="G457" s="283">
        <v>117</v>
      </c>
      <c r="H457" s="281">
        <v>2.91</v>
      </c>
    </row>
    <row r="458" spans="1:8" x14ac:dyDescent="0.2">
      <c r="A458" s="398" t="str">
        <f t="shared" si="7"/>
        <v>7-ﾄﾞｱ2複層LowEA9</v>
      </c>
      <c r="B458" s="36" t="s">
        <v>386</v>
      </c>
      <c r="C458" s="36" t="s">
        <v>19</v>
      </c>
      <c r="D458" s="275" t="s">
        <v>182</v>
      </c>
      <c r="E458" s="275" t="s">
        <v>297</v>
      </c>
      <c r="F458" s="36">
        <v>9</v>
      </c>
      <c r="G458" s="283">
        <v>117</v>
      </c>
      <c r="H458" s="281">
        <v>2.91</v>
      </c>
    </row>
    <row r="459" spans="1:8" x14ac:dyDescent="0.2">
      <c r="A459" s="398" t="str">
        <f t="shared" si="7"/>
        <v>7-ﾄﾞｱ2複層LowEA8</v>
      </c>
      <c r="B459" s="36" t="s">
        <v>386</v>
      </c>
      <c r="C459" s="36" t="s">
        <v>19</v>
      </c>
      <c r="D459" s="275" t="s">
        <v>182</v>
      </c>
      <c r="E459" s="275" t="s">
        <v>297</v>
      </c>
      <c r="F459" s="36">
        <v>8</v>
      </c>
      <c r="G459" s="283">
        <v>117</v>
      </c>
      <c r="H459" s="281">
        <v>2.91</v>
      </c>
    </row>
    <row r="460" spans="1:8" x14ac:dyDescent="0.2">
      <c r="A460" s="398" t="str">
        <f t="shared" si="7"/>
        <v>7-ﾄﾞｱ2複層LowEA7</v>
      </c>
      <c r="B460" s="36" t="s">
        <v>386</v>
      </c>
      <c r="C460" s="36" t="s">
        <v>19</v>
      </c>
      <c r="D460" s="275" t="s">
        <v>182</v>
      </c>
      <c r="E460" s="275" t="s">
        <v>297</v>
      </c>
      <c r="F460" s="36">
        <v>7</v>
      </c>
      <c r="G460" s="283">
        <v>117</v>
      </c>
      <c r="H460" s="281">
        <v>2.91</v>
      </c>
    </row>
    <row r="461" spans="1:8" x14ac:dyDescent="0.2">
      <c r="A461" s="398" t="str">
        <f t="shared" si="7"/>
        <v>7-ﾄﾞｱ2複層LowEA6</v>
      </c>
      <c r="B461" s="36" t="s">
        <v>386</v>
      </c>
      <c r="C461" s="36" t="s">
        <v>19</v>
      </c>
      <c r="D461" s="275" t="s">
        <v>182</v>
      </c>
      <c r="E461" s="275" t="s">
        <v>297</v>
      </c>
      <c r="F461" s="36">
        <v>6</v>
      </c>
      <c r="G461" s="283">
        <v>117</v>
      </c>
      <c r="H461" s="281">
        <v>2.91</v>
      </c>
    </row>
    <row r="462" spans="1:8" x14ac:dyDescent="0.2">
      <c r="A462" s="398" t="str">
        <f t="shared" si="7"/>
        <v>7-ﾄﾞｱ2複層LowEA5</v>
      </c>
      <c r="B462" s="36" t="s">
        <v>386</v>
      </c>
      <c r="C462" s="36" t="s">
        <v>19</v>
      </c>
      <c r="D462" s="275" t="s">
        <v>182</v>
      </c>
      <c r="E462" s="275" t="s">
        <v>297</v>
      </c>
      <c r="F462" s="36">
        <v>5</v>
      </c>
      <c r="G462" s="283">
        <v>117</v>
      </c>
      <c r="H462" s="281">
        <v>2.91</v>
      </c>
    </row>
    <row r="463" spans="1:8" x14ac:dyDescent="0.2">
      <c r="A463" s="398" t="str">
        <f t="shared" si="7"/>
        <v>7-ﾄﾞｱ2複層LowEA4</v>
      </c>
      <c r="B463" s="36" t="s">
        <v>386</v>
      </c>
      <c r="C463" s="36" t="s">
        <v>19</v>
      </c>
      <c r="D463" s="275" t="s">
        <v>182</v>
      </c>
      <c r="E463" s="275" t="s">
        <v>297</v>
      </c>
      <c r="F463" s="36">
        <v>4</v>
      </c>
      <c r="G463" s="283">
        <v>117</v>
      </c>
      <c r="H463" s="281">
        <v>2.91</v>
      </c>
    </row>
    <row r="464" spans="1:8" x14ac:dyDescent="0.2">
      <c r="A464" s="398" t="str">
        <f t="shared" si="7"/>
        <v>7-ﾄﾞｱ2複層無しA問わず</v>
      </c>
      <c r="B464" s="36" t="s">
        <v>386</v>
      </c>
      <c r="C464" s="36" t="s">
        <v>19</v>
      </c>
      <c r="D464" s="275" t="s">
        <v>397</v>
      </c>
      <c r="E464" s="275" t="s">
        <v>297</v>
      </c>
      <c r="F464" s="275" t="s">
        <v>533</v>
      </c>
      <c r="G464" s="283">
        <v>118</v>
      </c>
      <c r="H464" s="281">
        <v>2.91</v>
      </c>
    </row>
    <row r="465" spans="1:8" x14ac:dyDescent="0.2">
      <c r="A465" s="398" t="str">
        <f t="shared" si="7"/>
        <v>7-ﾄﾞｱ3ガラス無し無しN無し</v>
      </c>
      <c r="B465" s="36" t="s">
        <v>377</v>
      </c>
      <c r="C465" s="36" t="s">
        <v>135</v>
      </c>
      <c r="D465" s="275" t="s">
        <v>397</v>
      </c>
      <c r="E465" s="275" t="s">
        <v>296</v>
      </c>
      <c r="F465" s="275" t="s">
        <v>397</v>
      </c>
      <c r="G465" s="283">
        <v>124</v>
      </c>
      <c r="H465" s="281">
        <v>1.9</v>
      </c>
    </row>
    <row r="466" spans="1:8" x14ac:dyDescent="0.2">
      <c r="A466" s="398" t="str">
        <f t="shared" si="7"/>
        <v>7-ﾄﾞｱ3複層LowEG問わず</v>
      </c>
      <c r="B466" s="36" t="s">
        <v>377</v>
      </c>
      <c r="C466" s="36" t="s">
        <v>19</v>
      </c>
      <c r="D466" s="275" t="s">
        <v>182</v>
      </c>
      <c r="E466" s="275" t="s">
        <v>298</v>
      </c>
      <c r="F466" s="275" t="s">
        <v>533</v>
      </c>
      <c r="G466" s="283">
        <v>125</v>
      </c>
      <c r="H466" s="281">
        <v>2.91</v>
      </c>
    </row>
    <row r="467" spans="1:8" x14ac:dyDescent="0.2">
      <c r="A467" s="398" t="str">
        <f t="shared" si="7"/>
        <v>7-ﾄﾞｱ3複層LowEA問わず</v>
      </c>
      <c r="B467" s="36" t="s">
        <v>377</v>
      </c>
      <c r="C467" s="36" t="s">
        <v>19</v>
      </c>
      <c r="D467" s="275" t="s">
        <v>182</v>
      </c>
      <c r="E467" s="275" t="s">
        <v>297</v>
      </c>
      <c r="F467" s="275" t="s">
        <v>533</v>
      </c>
      <c r="G467" s="283">
        <v>126</v>
      </c>
      <c r="H467" s="281">
        <v>2.91</v>
      </c>
    </row>
    <row r="468" spans="1:8" x14ac:dyDescent="0.2">
      <c r="A468" s="398" t="str">
        <f t="shared" si="7"/>
        <v>7-ﾄﾞｱ3複層無しA問わず</v>
      </c>
      <c r="B468" s="36" t="s">
        <v>377</v>
      </c>
      <c r="C468" s="36" t="s">
        <v>19</v>
      </c>
      <c r="D468" s="275" t="s">
        <v>397</v>
      </c>
      <c r="E468" s="275" t="s">
        <v>297</v>
      </c>
      <c r="F468" s="275" t="s">
        <v>533</v>
      </c>
      <c r="G468" s="283">
        <v>127</v>
      </c>
      <c r="H468" s="281">
        <v>2.91</v>
      </c>
    </row>
    <row r="469" spans="1:8" x14ac:dyDescent="0.2">
      <c r="A469" s="398" t="str">
        <f t="shared" si="7"/>
        <v>7-ﾄﾞｱ4ガラス無し無しN無し</v>
      </c>
      <c r="B469" s="36" t="s">
        <v>378</v>
      </c>
      <c r="C469" s="36" t="s">
        <v>135</v>
      </c>
      <c r="D469" s="275" t="s">
        <v>397</v>
      </c>
      <c r="E469" s="275" t="s">
        <v>296</v>
      </c>
      <c r="F469" s="275" t="s">
        <v>397</v>
      </c>
      <c r="G469" s="283">
        <v>132</v>
      </c>
      <c r="H469" s="281">
        <v>2.91</v>
      </c>
    </row>
    <row r="470" spans="1:8" x14ac:dyDescent="0.2">
      <c r="A470" s="398" t="str">
        <f t="shared" si="7"/>
        <v>7-ﾄﾞｱ4複層LowEG問わず</v>
      </c>
      <c r="B470" s="36" t="s">
        <v>378</v>
      </c>
      <c r="C470" s="36" t="s">
        <v>19</v>
      </c>
      <c r="D470" s="275" t="s">
        <v>182</v>
      </c>
      <c r="E470" s="275" t="s">
        <v>298</v>
      </c>
      <c r="F470" s="275" t="s">
        <v>533</v>
      </c>
      <c r="G470" s="283">
        <v>133</v>
      </c>
      <c r="H470" s="281">
        <v>3.49</v>
      </c>
    </row>
    <row r="471" spans="1:8" x14ac:dyDescent="0.2">
      <c r="A471" s="398" t="str">
        <f t="shared" si="7"/>
        <v>7-ﾄﾞｱ4複層LowEA問わず</v>
      </c>
      <c r="B471" s="36" t="s">
        <v>378</v>
      </c>
      <c r="C471" s="36" t="s">
        <v>19</v>
      </c>
      <c r="D471" s="275" t="s">
        <v>182</v>
      </c>
      <c r="E471" s="275" t="s">
        <v>297</v>
      </c>
      <c r="F471" s="275" t="s">
        <v>533</v>
      </c>
      <c r="G471" s="283">
        <v>134</v>
      </c>
      <c r="H471" s="281">
        <v>3.49</v>
      </c>
    </row>
    <row r="472" spans="1:8" x14ac:dyDescent="0.2">
      <c r="A472" s="398" t="str">
        <f t="shared" si="7"/>
        <v>7-ﾄﾞｱ4複層無しA問わず</v>
      </c>
      <c r="B472" s="36" t="s">
        <v>378</v>
      </c>
      <c r="C472" s="36" t="s">
        <v>19</v>
      </c>
      <c r="D472" s="275" t="s">
        <v>397</v>
      </c>
      <c r="E472" s="275" t="s">
        <v>297</v>
      </c>
      <c r="F472" s="275" t="s">
        <v>533</v>
      </c>
      <c r="G472" s="283">
        <v>135</v>
      </c>
      <c r="H472" s="281">
        <v>3.49</v>
      </c>
    </row>
    <row r="473" spans="1:8" x14ac:dyDescent="0.2">
      <c r="A473" s="398" t="str">
        <f t="shared" si="7"/>
        <v>7-ﾄﾞｱ5ガラス無し無しN無し</v>
      </c>
      <c r="B473" s="36" t="s">
        <v>379</v>
      </c>
      <c r="C473" s="36" t="s">
        <v>135</v>
      </c>
      <c r="D473" s="275" t="s">
        <v>397</v>
      </c>
      <c r="E473" s="275" t="s">
        <v>296</v>
      </c>
      <c r="F473" s="275" t="s">
        <v>397</v>
      </c>
      <c r="G473" s="283">
        <v>140</v>
      </c>
      <c r="H473" s="281">
        <v>1.6</v>
      </c>
    </row>
    <row r="474" spans="1:8" x14ac:dyDescent="0.2">
      <c r="A474" s="398" t="str">
        <f t="shared" si="7"/>
        <v>7-ﾄﾞｱ5複層LowEG16</v>
      </c>
      <c r="B474" s="36" t="s">
        <v>379</v>
      </c>
      <c r="C474" s="36" t="s">
        <v>19</v>
      </c>
      <c r="D474" s="275" t="s">
        <v>182</v>
      </c>
      <c r="E474" s="275" t="s">
        <v>298</v>
      </c>
      <c r="F474" s="36">
        <v>16</v>
      </c>
      <c r="G474" s="283">
        <v>141</v>
      </c>
      <c r="H474" s="281">
        <v>1.9</v>
      </c>
    </row>
    <row r="475" spans="1:8" x14ac:dyDescent="0.2">
      <c r="A475" s="398" t="str">
        <f t="shared" si="7"/>
        <v>7-ﾄﾞｱ5複層LowEG15</v>
      </c>
      <c r="B475" s="36" t="s">
        <v>379</v>
      </c>
      <c r="C475" s="36" t="s">
        <v>19</v>
      </c>
      <c r="D475" s="275" t="s">
        <v>182</v>
      </c>
      <c r="E475" s="275" t="s">
        <v>298</v>
      </c>
      <c r="F475" s="36">
        <v>15</v>
      </c>
      <c r="G475" s="283">
        <v>141</v>
      </c>
      <c r="H475" s="281">
        <v>1.9</v>
      </c>
    </row>
    <row r="476" spans="1:8" x14ac:dyDescent="0.2">
      <c r="A476" s="398" t="str">
        <f t="shared" si="7"/>
        <v>7-ﾄﾞｱ5複層LowEG14</v>
      </c>
      <c r="B476" s="36" t="s">
        <v>379</v>
      </c>
      <c r="C476" s="36" t="s">
        <v>19</v>
      </c>
      <c r="D476" s="275" t="s">
        <v>182</v>
      </c>
      <c r="E476" s="275" t="s">
        <v>298</v>
      </c>
      <c r="F476" s="36">
        <v>14</v>
      </c>
      <c r="G476" s="283">
        <v>141</v>
      </c>
      <c r="H476" s="281">
        <v>1.9</v>
      </c>
    </row>
    <row r="477" spans="1:8" x14ac:dyDescent="0.2">
      <c r="A477" s="398" t="str">
        <f t="shared" si="7"/>
        <v>7-ﾄﾞｱ5複層LowEG13</v>
      </c>
      <c r="B477" s="36" t="s">
        <v>379</v>
      </c>
      <c r="C477" s="36" t="s">
        <v>19</v>
      </c>
      <c r="D477" s="275" t="s">
        <v>182</v>
      </c>
      <c r="E477" s="275" t="s">
        <v>298</v>
      </c>
      <c r="F477" s="36">
        <v>13</v>
      </c>
      <c r="G477" s="283">
        <v>141</v>
      </c>
      <c r="H477" s="281">
        <v>1.9</v>
      </c>
    </row>
    <row r="478" spans="1:8" x14ac:dyDescent="0.2">
      <c r="A478" s="398" t="str">
        <f t="shared" si="7"/>
        <v>7-ﾄﾞｱ5複層LowEG12</v>
      </c>
      <c r="B478" s="36" t="s">
        <v>379</v>
      </c>
      <c r="C478" s="36" t="s">
        <v>19</v>
      </c>
      <c r="D478" s="275" t="s">
        <v>182</v>
      </c>
      <c r="E478" s="275" t="s">
        <v>298</v>
      </c>
      <c r="F478" s="36">
        <v>12</v>
      </c>
      <c r="G478" s="283">
        <v>141</v>
      </c>
      <c r="H478" s="281">
        <v>1.9</v>
      </c>
    </row>
    <row r="479" spans="1:8" x14ac:dyDescent="0.2">
      <c r="A479" s="398" t="str">
        <f t="shared" si="7"/>
        <v>7-ﾄﾞｱ5複層LowEG11</v>
      </c>
      <c r="B479" s="36" t="s">
        <v>379</v>
      </c>
      <c r="C479" s="36" t="s">
        <v>19</v>
      </c>
      <c r="D479" s="275" t="s">
        <v>182</v>
      </c>
      <c r="E479" s="275" t="s">
        <v>298</v>
      </c>
      <c r="F479" s="36">
        <v>11</v>
      </c>
      <c r="G479" s="283">
        <v>141</v>
      </c>
      <c r="H479" s="281">
        <v>1.9</v>
      </c>
    </row>
    <row r="480" spans="1:8" x14ac:dyDescent="0.2">
      <c r="A480" s="398" t="str">
        <f t="shared" si="7"/>
        <v>7-ﾄﾞｱ5複層LowEG10</v>
      </c>
      <c r="B480" s="36" t="s">
        <v>379</v>
      </c>
      <c r="C480" s="36" t="s">
        <v>19</v>
      </c>
      <c r="D480" s="275" t="s">
        <v>182</v>
      </c>
      <c r="E480" s="275" t="s">
        <v>298</v>
      </c>
      <c r="F480" s="36">
        <v>10</v>
      </c>
      <c r="G480" s="283">
        <v>141</v>
      </c>
      <c r="H480" s="281">
        <v>1.9</v>
      </c>
    </row>
    <row r="481" spans="1:8" x14ac:dyDescent="0.2">
      <c r="A481" s="398" t="str">
        <f t="shared" si="7"/>
        <v>7-ﾄﾞｱ5複層LowEG9</v>
      </c>
      <c r="B481" s="36" t="s">
        <v>379</v>
      </c>
      <c r="C481" s="36" t="s">
        <v>19</v>
      </c>
      <c r="D481" s="275" t="s">
        <v>182</v>
      </c>
      <c r="E481" s="275" t="s">
        <v>298</v>
      </c>
      <c r="F481" s="36">
        <v>9</v>
      </c>
      <c r="G481" s="283">
        <v>141</v>
      </c>
      <c r="H481" s="281">
        <v>1.9</v>
      </c>
    </row>
    <row r="482" spans="1:8" x14ac:dyDescent="0.2">
      <c r="A482" s="398" t="str">
        <f t="shared" si="7"/>
        <v>7-ﾄﾞｱ5複層LowEG8</v>
      </c>
      <c r="B482" s="36" t="s">
        <v>379</v>
      </c>
      <c r="C482" s="36" t="s">
        <v>19</v>
      </c>
      <c r="D482" s="275" t="s">
        <v>182</v>
      </c>
      <c r="E482" s="275" t="s">
        <v>298</v>
      </c>
      <c r="F482" s="36">
        <v>8</v>
      </c>
      <c r="G482" s="283">
        <v>141</v>
      </c>
      <c r="H482" s="281">
        <v>1.9</v>
      </c>
    </row>
    <row r="483" spans="1:8" x14ac:dyDescent="0.2">
      <c r="A483" s="398" t="str">
        <f t="shared" si="7"/>
        <v>7-ﾄﾞｱ5複層LowEG7</v>
      </c>
      <c r="B483" s="36" t="s">
        <v>379</v>
      </c>
      <c r="C483" s="36" t="s">
        <v>19</v>
      </c>
      <c r="D483" s="275" t="s">
        <v>182</v>
      </c>
      <c r="E483" s="275" t="s">
        <v>298</v>
      </c>
      <c r="F483" s="36">
        <v>7</v>
      </c>
      <c r="G483" s="283">
        <v>142</v>
      </c>
      <c r="H483" s="281">
        <v>2.33</v>
      </c>
    </row>
    <row r="484" spans="1:8" x14ac:dyDescent="0.2">
      <c r="A484" s="398" t="str">
        <f t="shared" si="7"/>
        <v>7-ﾄﾞｱ5複層LowEG6</v>
      </c>
      <c r="B484" s="36" t="s">
        <v>379</v>
      </c>
      <c r="C484" s="36" t="s">
        <v>19</v>
      </c>
      <c r="D484" s="275" t="s">
        <v>182</v>
      </c>
      <c r="E484" s="275" t="s">
        <v>298</v>
      </c>
      <c r="F484" s="36">
        <v>6</v>
      </c>
      <c r="G484" s="283">
        <v>142</v>
      </c>
      <c r="H484" s="281">
        <v>2.33</v>
      </c>
    </row>
    <row r="485" spans="1:8" x14ac:dyDescent="0.2">
      <c r="A485" s="398" t="str">
        <f t="shared" si="7"/>
        <v>7-ﾄﾞｱ5複層LowEG5</v>
      </c>
      <c r="B485" s="36" t="s">
        <v>379</v>
      </c>
      <c r="C485" s="36" t="s">
        <v>19</v>
      </c>
      <c r="D485" s="275" t="s">
        <v>182</v>
      </c>
      <c r="E485" s="275" t="s">
        <v>298</v>
      </c>
      <c r="F485" s="36">
        <v>5</v>
      </c>
      <c r="G485" s="283">
        <v>142</v>
      </c>
      <c r="H485" s="281">
        <v>2.33</v>
      </c>
    </row>
    <row r="486" spans="1:8" x14ac:dyDescent="0.2">
      <c r="A486" s="398" t="str">
        <f t="shared" si="7"/>
        <v>7-ﾄﾞｱ5複層LowEG4</v>
      </c>
      <c r="B486" s="36" t="s">
        <v>379</v>
      </c>
      <c r="C486" s="36" t="s">
        <v>19</v>
      </c>
      <c r="D486" s="275" t="s">
        <v>182</v>
      </c>
      <c r="E486" s="275" t="s">
        <v>298</v>
      </c>
      <c r="F486" s="36">
        <v>4</v>
      </c>
      <c r="G486" s="283">
        <v>142</v>
      </c>
      <c r="H486" s="281">
        <v>2.33</v>
      </c>
    </row>
    <row r="487" spans="1:8" x14ac:dyDescent="0.2">
      <c r="A487" s="398" t="str">
        <f t="shared" si="7"/>
        <v>7-ﾄﾞｱ5複層LowEA16</v>
      </c>
      <c r="B487" s="36" t="s">
        <v>379</v>
      </c>
      <c r="C487" s="36" t="s">
        <v>19</v>
      </c>
      <c r="D487" s="275" t="s">
        <v>182</v>
      </c>
      <c r="E487" s="275" t="s">
        <v>297</v>
      </c>
      <c r="F487" s="36">
        <v>16</v>
      </c>
      <c r="G487" s="283">
        <v>143</v>
      </c>
      <c r="H487" s="281">
        <v>1.9</v>
      </c>
    </row>
    <row r="488" spans="1:8" x14ac:dyDescent="0.2">
      <c r="A488" s="398" t="str">
        <f t="shared" si="7"/>
        <v>7-ﾄﾞｱ5複層LowEA15</v>
      </c>
      <c r="B488" s="36" t="s">
        <v>379</v>
      </c>
      <c r="C488" s="36" t="s">
        <v>19</v>
      </c>
      <c r="D488" s="275" t="s">
        <v>182</v>
      </c>
      <c r="E488" s="275" t="s">
        <v>297</v>
      </c>
      <c r="F488" s="36">
        <v>15</v>
      </c>
      <c r="G488" s="283">
        <v>143</v>
      </c>
      <c r="H488" s="281">
        <v>1.9</v>
      </c>
    </row>
    <row r="489" spans="1:8" x14ac:dyDescent="0.2">
      <c r="A489" s="398" t="str">
        <f t="shared" si="7"/>
        <v>7-ﾄﾞｱ5複層LowEA14</v>
      </c>
      <c r="B489" s="36" t="s">
        <v>379</v>
      </c>
      <c r="C489" s="36" t="s">
        <v>19</v>
      </c>
      <c r="D489" s="275" t="s">
        <v>182</v>
      </c>
      <c r="E489" s="275" t="s">
        <v>297</v>
      </c>
      <c r="F489" s="36">
        <v>14</v>
      </c>
      <c r="G489" s="283">
        <v>143</v>
      </c>
      <c r="H489" s="281">
        <v>1.9</v>
      </c>
    </row>
    <row r="490" spans="1:8" x14ac:dyDescent="0.2">
      <c r="A490" s="398" t="str">
        <f t="shared" si="7"/>
        <v>7-ﾄﾞｱ5複層LowEA13</v>
      </c>
      <c r="B490" s="36" t="s">
        <v>379</v>
      </c>
      <c r="C490" s="36" t="s">
        <v>19</v>
      </c>
      <c r="D490" s="275" t="s">
        <v>182</v>
      </c>
      <c r="E490" s="275" t="s">
        <v>297</v>
      </c>
      <c r="F490" s="36">
        <v>13</v>
      </c>
      <c r="G490" s="283">
        <v>143</v>
      </c>
      <c r="H490" s="281">
        <v>1.9</v>
      </c>
    </row>
    <row r="491" spans="1:8" x14ac:dyDescent="0.2">
      <c r="A491" s="398" t="str">
        <f t="shared" si="7"/>
        <v>7-ﾄﾞｱ5複層LowEA12</v>
      </c>
      <c r="B491" s="36" t="s">
        <v>379</v>
      </c>
      <c r="C491" s="36" t="s">
        <v>19</v>
      </c>
      <c r="D491" s="275" t="s">
        <v>182</v>
      </c>
      <c r="E491" s="275" t="s">
        <v>297</v>
      </c>
      <c r="F491" s="36">
        <v>12</v>
      </c>
      <c r="G491" s="283">
        <v>143</v>
      </c>
      <c r="H491" s="281">
        <v>1.9</v>
      </c>
    </row>
    <row r="492" spans="1:8" x14ac:dyDescent="0.2">
      <c r="A492" s="398" t="str">
        <f t="shared" si="7"/>
        <v>7-ﾄﾞｱ5複層LowEA11</v>
      </c>
      <c r="B492" s="36" t="s">
        <v>379</v>
      </c>
      <c r="C492" s="36" t="s">
        <v>19</v>
      </c>
      <c r="D492" s="275" t="s">
        <v>182</v>
      </c>
      <c r="E492" s="275" t="s">
        <v>297</v>
      </c>
      <c r="F492" s="36">
        <v>11</v>
      </c>
      <c r="G492" s="283">
        <v>143</v>
      </c>
      <c r="H492" s="281">
        <v>1.9</v>
      </c>
    </row>
    <row r="493" spans="1:8" x14ac:dyDescent="0.2">
      <c r="A493" s="398" t="str">
        <f t="shared" si="7"/>
        <v>7-ﾄﾞｱ5複層LowEA10</v>
      </c>
      <c r="B493" s="36" t="s">
        <v>379</v>
      </c>
      <c r="C493" s="36" t="s">
        <v>19</v>
      </c>
      <c r="D493" s="275" t="s">
        <v>182</v>
      </c>
      <c r="E493" s="275" t="s">
        <v>297</v>
      </c>
      <c r="F493" s="36">
        <v>10</v>
      </c>
      <c r="G493" s="283">
        <v>143</v>
      </c>
      <c r="H493" s="281">
        <v>1.9</v>
      </c>
    </row>
    <row r="494" spans="1:8" x14ac:dyDescent="0.2">
      <c r="A494" s="398" t="str">
        <f t="shared" si="7"/>
        <v>7-ﾄﾞｱ5複層LowEA9</v>
      </c>
      <c r="B494" s="36" t="s">
        <v>379</v>
      </c>
      <c r="C494" s="36" t="s">
        <v>19</v>
      </c>
      <c r="D494" s="275" t="s">
        <v>182</v>
      </c>
      <c r="E494" s="275" t="s">
        <v>297</v>
      </c>
      <c r="F494" s="36">
        <v>9</v>
      </c>
      <c r="G494" s="283">
        <v>144</v>
      </c>
      <c r="H494" s="281">
        <v>2.33</v>
      </c>
    </row>
    <row r="495" spans="1:8" x14ac:dyDescent="0.2">
      <c r="A495" s="398" t="str">
        <f t="shared" si="7"/>
        <v>7-ﾄﾞｱ5複層LowEA8</v>
      </c>
      <c r="B495" s="36" t="s">
        <v>379</v>
      </c>
      <c r="C495" s="36" t="s">
        <v>19</v>
      </c>
      <c r="D495" s="275" t="s">
        <v>182</v>
      </c>
      <c r="E495" s="275" t="s">
        <v>297</v>
      </c>
      <c r="F495" s="36">
        <v>8</v>
      </c>
      <c r="G495" s="283">
        <v>144</v>
      </c>
      <c r="H495" s="281">
        <v>2.33</v>
      </c>
    </row>
    <row r="496" spans="1:8" x14ac:dyDescent="0.2">
      <c r="A496" s="398" t="str">
        <f t="shared" si="7"/>
        <v>7-ﾄﾞｱ5複層LowEA7</v>
      </c>
      <c r="B496" s="36" t="s">
        <v>379</v>
      </c>
      <c r="C496" s="36" t="s">
        <v>19</v>
      </c>
      <c r="D496" s="275" t="s">
        <v>182</v>
      </c>
      <c r="E496" s="275" t="s">
        <v>297</v>
      </c>
      <c r="F496" s="36">
        <v>7</v>
      </c>
      <c r="G496" s="283">
        <v>144</v>
      </c>
      <c r="H496" s="281">
        <v>2.33</v>
      </c>
    </row>
    <row r="497" spans="1:8" x14ac:dyDescent="0.2">
      <c r="A497" s="398" t="str">
        <f t="shared" si="7"/>
        <v>7-ﾄﾞｱ5複層LowEA6</v>
      </c>
      <c r="B497" s="36" t="s">
        <v>379</v>
      </c>
      <c r="C497" s="36" t="s">
        <v>19</v>
      </c>
      <c r="D497" s="275" t="s">
        <v>182</v>
      </c>
      <c r="E497" s="275" t="s">
        <v>297</v>
      </c>
      <c r="F497" s="36">
        <v>6</v>
      </c>
      <c r="G497" s="283">
        <v>144</v>
      </c>
      <c r="H497" s="281">
        <v>2.33</v>
      </c>
    </row>
    <row r="498" spans="1:8" x14ac:dyDescent="0.2">
      <c r="A498" s="398" t="str">
        <f t="shared" si="7"/>
        <v>7-ﾄﾞｱ5複層LowEA5</v>
      </c>
      <c r="B498" s="36" t="s">
        <v>379</v>
      </c>
      <c r="C498" s="36" t="s">
        <v>19</v>
      </c>
      <c r="D498" s="275" t="s">
        <v>182</v>
      </c>
      <c r="E498" s="275" t="s">
        <v>297</v>
      </c>
      <c r="F498" s="36">
        <v>5</v>
      </c>
      <c r="G498" s="283">
        <v>144</v>
      </c>
      <c r="H498" s="281">
        <v>2.33</v>
      </c>
    </row>
    <row r="499" spans="1:8" x14ac:dyDescent="0.2">
      <c r="A499" s="398" t="str">
        <f t="shared" si="7"/>
        <v>7-ﾄﾞｱ5複層LowEA4</v>
      </c>
      <c r="B499" s="36" t="s">
        <v>379</v>
      </c>
      <c r="C499" s="36" t="s">
        <v>19</v>
      </c>
      <c r="D499" s="275" t="s">
        <v>182</v>
      </c>
      <c r="E499" s="275" t="s">
        <v>297</v>
      </c>
      <c r="F499" s="36">
        <v>4</v>
      </c>
      <c r="G499" s="283">
        <v>144</v>
      </c>
      <c r="H499" s="281">
        <v>2.33</v>
      </c>
    </row>
    <row r="500" spans="1:8" x14ac:dyDescent="0.2">
      <c r="A500" s="398" t="str">
        <f t="shared" si="7"/>
        <v>7-ﾄﾞｱ5複層無しA問わず</v>
      </c>
      <c r="B500" s="36" t="s">
        <v>379</v>
      </c>
      <c r="C500" s="36" t="s">
        <v>19</v>
      </c>
      <c r="D500" s="275" t="s">
        <v>397</v>
      </c>
      <c r="E500" s="275" t="s">
        <v>297</v>
      </c>
      <c r="F500" s="275" t="s">
        <v>533</v>
      </c>
      <c r="G500" s="283">
        <v>145</v>
      </c>
      <c r="H500" s="281">
        <v>2.33</v>
      </c>
    </row>
    <row r="501" spans="1:8" x14ac:dyDescent="0.2">
      <c r="A501" s="398" t="str">
        <f t="shared" si="7"/>
        <v>7-ﾄﾞｱ6ガラス無し無しN無し</v>
      </c>
      <c r="B501" s="36" t="s">
        <v>380</v>
      </c>
      <c r="C501" s="36" t="s">
        <v>135</v>
      </c>
      <c r="D501" s="275" t="s">
        <v>397</v>
      </c>
      <c r="E501" s="275" t="s">
        <v>296</v>
      </c>
      <c r="F501" s="275" t="s">
        <v>397</v>
      </c>
      <c r="G501" s="283">
        <v>152</v>
      </c>
      <c r="H501" s="281">
        <v>1.9</v>
      </c>
    </row>
    <row r="502" spans="1:8" x14ac:dyDescent="0.2">
      <c r="A502" s="398" t="str">
        <f t="shared" si="7"/>
        <v>7-ﾄﾞｱ6複層LowEG16</v>
      </c>
      <c r="B502" s="36" t="s">
        <v>380</v>
      </c>
      <c r="C502" s="36" t="s">
        <v>19</v>
      </c>
      <c r="D502" s="275" t="s">
        <v>182</v>
      </c>
      <c r="E502" s="275" t="s">
        <v>298</v>
      </c>
      <c r="F502" s="36">
        <v>16</v>
      </c>
      <c r="G502" s="283">
        <v>153</v>
      </c>
      <c r="H502" s="281">
        <v>2.33</v>
      </c>
    </row>
    <row r="503" spans="1:8" x14ac:dyDescent="0.2">
      <c r="A503" s="398" t="str">
        <f t="shared" si="7"/>
        <v>7-ﾄﾞｱ6複層LowEG15</v>
      </c>
      <c r="B503" s="36" t="s">
        <v>380</v>
      </c>
      <c r="C503" s="36" t="s">
        <v>19</v>
      </c>
      <c r="D503" s="275" t="s">
        <v>182</v>
      </c>
      <c r="E503" s="275" t="s">
        <v>298</v>
      </c>
      <c r="F503" s="36">
        <v>15</v>
      </c>
      <c r="G503" s="283">
        <v>153</v>
      </c>
      <c r="H503" s="281">
        <v>2.33</v>
      </c>
    </row>
    <row r="504" spans="1:8" x14ac:dyDescent="0.2">
      <c r="A504" s="398" t="str">
        <f t="shared" si="7"/>
        <v>7-ﾄﾞｱ6複層LowEG14</v>
      </c>
      <c r="B504" s="36" t="s">
        <v>380</v>
      </c>
      <c r="C504" s="36" t="s">
        <v>19</v>
      </c>
      <c r="D504" s="275" t="s">
        <v>182</v>
      </c>
      <c r="E504" s="275" t="s">
        <v>298</v>
      </c>
      <c r="F504" s="36">
        <v>14</v>
      </c>
      <c r="G504" s="283">
        <v>153</v>
      </c>
      <c r="H504" s="281">
        <v>2.33</v>
      </c>
    </row>
    <row r="505" spans="1:8" x14ac:dyDescent="0.2">
      <c r="A505" s="398" t="str">
        <f t="shared" si="7"/>
        <v>7-ﾄﾞｱ6複層LowEG13</v>
      </c>
      <c r="B505" s="36" t="s">
        <v>380</v>
      </c>
      <c r="C505" s="36" t="s">
        <v>19</v>
      </c>
      <c r="D505" s="275" t="s">
        <v>182</v>
      </c>
      <c r="E505" s="275" t="s">
        <v>298</v>
      </c>
      <c r="F505" s="36">
        <v>13</v>
      </c>
      <c r="G505" s="283">
        <v>153</v>
      </c>
      <c r="H505" s="281">
        <v>2.33</v>
      </c>
    </row>
    <row r="506" spans="1:8" x14ac:dyDescent="0.2">
      <c r="A506" s="398" t="str">
        <f t="shared" si="7"/>
        <v>7-ﾄﾞｱ6複層LowEG12</v>
      </c>
      <c r="B506" s="36" t="s">
        <v>380</v>
      </c>
      <c r="C506" s="36" t="s">
        <v>19</v>
      </c>
      <c r="D506" s="275" t="s">
        <v>182</v>
      </c>
      <c r="E506" s="275" t="s">
        <v>298</v>
      </c>
      <c r="F506" s="36">
        <v>12</v>
      </c>
      <c r="G506" s="283">
        <v>153</v>
      </c>
      <c r="H506" s="281">
        <v>2.33</v>
      </c>
    </row>
    <row r="507" spans="1:8" x14ac:dyDescent="0.2">
      <c r="A507" s="398" t="str">
        <f t="shared" si="7"/>
        <v>7-ﾄﾞｱ6複層LowEG11</v>
      </c>
      <c r="B507" s="36" t="s">
        <v>380</v>
      </c>
      <c r="C507" s="36" t="s">
        <v>19</v>
      </c>
      <c r="D507" s="275" t="s">
        <v>182</v>
      </c>
      <c r="E507" s="275" t="s">
        <v>298</v>
      </c>
      <c r="F507" s="36">
        <v>11</v>
      </c>
      <c r="G507" s="283">
        <v>153</v>
      </c>
      <c r="H507" s="281">
        <v>2.33</v>
      </c>
    </row>
    <row r="508" spans="1:8" x14ac:dyDescent="0.2">
      <c r="A508" s="398" t="str">
        <f t="shared" si="7"/>
        <v>7-ﾄﾞｱ6複層LowEG10</v>
      </c>
      <c r="B508" s="36" t="s">
        <v>380</v>
      </c>
      <c r="C508" s="36" t="s">
        <v>19</v>
      </c>
      <c r="D508" s="275" t="s">
        <v>182</v>
      </c>
      <c r="E508" s="275" t="s">
        <v>298</v>
      </c>
      <c r="F508" s="36">
        <v>10</v>
      </c>
      <c r="G508" s="283">
        <v>154</v>
      </c>
      <c r="H508" s="281">
        <v>2.91</v>
      </c>
    </row>
    <row r="509" spans="1:8" x14ac:dyDescent="0.2">
      <c r="A509" s="398" t="str">
        <f t="shared" si="7"/>
        <v>7-ﾄﾞｱ6複層LowEG9</v>
      </c>
      <c r="B509" s="36" t="s">
        <v>380</v>
      </c>
      <c r="C509" s="36" t="s">
        <v>19</v>
      </c>
      <c r="D509" s="275" t="s">
        <v>182</v>
      </c>
      <c r="E509" s="275" t="s">
        <v>298</v>
      </c>
      <c r="F509" s="36">
        <v>9</v>
      </c>
      <c r="G509" s="283">
        <v>154</v>
      </c>
      <c r="H509" s="281">
        <v>2.91</v>
      </c>
    </row>
    <row r="510" spans="1:8" x14ac:dyDescent="0.2">
      <c r="A510" s="398" t="str">
        <f t="shared" si="7"/>
        <v>7-ﾄﾞｱ6複層LowEG8</v>
      </c>
      <c r="B510" s="36" t="s">
        <v>380</v>
      </c>
      <c r="C510" s="36" t="s">
        <v>19</v>
      </c>
      <c r="D510" s="275" t="s">
        <v>182</v>
      </c>
      <c r="E510" s="275" t="s">
        <v>298</v>
      </c>
      <c r="F510" s="36">
        <v>8</v>
      </c>
      <c r="G510" s="283">
        <v>154</v>
      </c>
      <c r="H510" s="281">
        <v>2.91</v>
      </c>
    </row>
    <row r="511" spans="1:8" x14ac:dyDescent="0.2">
      <c r="A511" s="398" t="str">
        <f t="shared" si="7"/>
        <v>7-ﾄﾞｱ6複層LowEG7</v>
      </c>
      <c r="B511" s="36" t="s">
        <v>380</v>
      </c>
      <c r="C511" s="36" t="s">
        <v>19</v>
      </c>
      <c r="D511" s="275" t="s">
        <v>182</v>
      </c>
      <c r="E511" s="275" t="s">
        <v>298</v>
      </c>
      <c r="F511" s="36">
        <v>7</v>
      </c>
      <c r="G511" s="283">
        <v>154</v>
      </c>
      <c r="H511" s="281">
        <v>2.91</v>
      </c>
    </row>
    <row r="512" spans="1:8" x14ac:dyDescent="0.2">
      <c r="A512" s="398" t="str">
        <f t="shared" si="7"/>
        <v>7-ﾄﾞｱ6複層LowEG6</v>
      </c>
      <c r="B512" s="36" t="s">
        <v>380</v>
      </c>
      <c r="C512" s="36" t="s">
        <v>19</v>
      </c>
      <c r="D512" s="275" t="s">
        <v>182</v>
      </c>
      <c r="E512" s="275" t="s">
        <v>298</v>
      </c>
      <c r="F512" s="36">
        <v>6</v>
      </c>
      <c r="G512" s="283">
        <v>154</v>
      </c>
      <c r="H512" s="281">
        <v>2.91</v>
      </c>
    </row>
    <row r="513" spans="1:8" x14ac:dyDescent="0.2">
      <c r="A513" s="398" t="str">
        <f t="shared" si="7"/>
        <v>7-ﾄﾞｱ6複層LowEG5</v>
      </c>
      <c r="B513" s="36" t="s">
        <v>380</v>
      </c>
      <c r="C513" s="36" t="s">
        <v>19</v>
      </c>
      <c r="D513" s="275" t="s">
        <v>182</v>
      </c>
      <c r="E513" s="275" t="s">
        <v>298</v>
      </c>
      <c r="F513" s="36">
        <v>5</v>
      </c>
      <c r="G513" s="283">
        <v>154</v>
      </c>
      <c r="H513" s="281">
        <v>2.91</v>
      </c>
    </row>
    <row r="514" spans="1:8" x14ac:dyDescent="0.2">
      <c r="A514" s="398" t="str">
        <f t="shared" si="7"/>
        <v>7-ﾄﾞｱ6複層LowEG4</v>
      </c>
      <c r="B514" s="36" t="s">
        <v>380</v>
      </c>
      <c r="C514" s="36" t="s">
        <v>19</v>
      </c>
      <c r="D514" s="275" t="s">
        <v>182</v>
      </c>
      <c r="E514" s="275" t="s">
        <v>298</v>
      </c>
      <c r="F514" s="36">
        <v>4</v>
      </c>
      <c r="G514" s="283">
        <v>154</v>
      </c>
      <c r="H514" s="281">
        <v>2.91</v>
      </c>
    </row>
    <row r="515" spans="1:8" x14ac:dyDescent="0.2">
      <c r="A515" s="398" t="str">
        <f t="shared" si="7"/>
        <v>7-ﾄﾞｱ6複層LowEA16</v>
      </c>
      <c r="B515" s="36" t="s">
        <v>380</v>
      </c>
      <c r="C515" s="36" t="s">
        <v>19</v>
      </c>
      <c r="D515" s="275" t="s">
        <v>182</v>
      </c>
      <c r="E515" s="275" t="s">
        <v>297</v>
      </c>
      <c r="F515" s="36">
        <v>16</v>
      </c>
      <c r="G515" s="283">
        <v>155</v>
      </c>
      <c r="H515" s="281">
        <v>2.33</v>
      </c>
    </row>
    <row r="516" spans="1:8" x14ac:dyDescent="0.2">
      <c r="A516" s="398" t="str">
        <f t="shared" ref="A516:A562" si="8">B516&amp;C516&amp;D516&amp;E516&amp;F516</f>
        <v>7-ﾄﾞｱ6複層LowEA15</v>
      </c>
      <c r="B516" s="36" t="s">
        <v>380</v>
      </c>
      <c r="C516" s="36" t="s">
        <v>19</v>
      </c>
      <c r="D516" s="275" t="s">
        <v>182</v>
      </c>
      <c r="E516" s="275" t="s">
        <v>297</v>
      </c>
      <c r="F516" s="36">
        <v>15</v>
      </c>
      <c r="G516" s="283">
        <v>155</v>
      </c>
      <c r="H516" s="281">
        <v>2.33</v>
      </c>
    </row>
    <row r="517" spans="1:8" x14ac:dyDescent="0.2">
      <c r="A517" s="398" t="str">
        <f t="shared" si="8"/>
        <v>7-ﾄﾞｱ6複層LowEA14</v>
      </c>
      <c r="B517" s="36" t="s">
        <v>380</v>
      </c>
      <c r="C517" s="36" t="s">
        <v>19</v>
      </c>
      <c r="D517" s="275" t="s">
        <v>182</v>
      </c>
      <c r="E517" s="275" t="s">
        <v>297</v>
      </c>
      <c r="F517" s="36">
        <v>14</v>
      </c>
      <c r="G517" s="283">
        <v>156</v>
      </c>
      <c r="H517" s="281">
        <v>2.91</v>
      </c>
    </row>
    <row r="518" spans="1:8" x14ac:dyDescent="0.2">
      <c r="A518" s="398" t="str">
        <f t="shared" si="8"/>
        <v>7-ﾄﾞｱ6複層LowEA13</v>
      </c>
      <c r="B518" s="36" t="s">
        <v>380</v>
      </c>
      <c r="C518" s="36" t="s">
        <v>19</v>
      </c>
      <c r="D518" s="275" t="s">
        <v>182</v>
      </c>
      <c r="E518" s="275" t="s">
        <v>297</v>
      </c>
      <c r="F518" s="36">
        <v>13</v>
      </c>
      <c r="G518" s="283">
        <v>156</v>
      </c>
      <c r="H518" s="281">
        <v>2.91</v>
      </c>
    </row>
    <row r="519" spans="1:8" x14ac:dyDescent="0.2">
      <c r="A519" s="398" t="str">
        <f t="shared" si="8"/>
        <v>7-ﾄﾞｱ6複層LowEA12</v>
      </c>
      <c r="B519" s="36" t="s">
        <v>380</v>
      </c>
      <c r="C519" s="36" t="s">
        <v>19</v>
      </c>
      <c r="D519" s="275" t="s">
        <v>182</v>
      </c>
      <c r="E519" s="275" t="s">
        <v>297</v>
      </c>
      <c r="F519" s="36">
        <v>12</v>
      </c>
      <c r="G519" s="283">
        <v>156</v>
      </c>
      <c r="H519" s="281">
        <v>2.91</v>
      </c>
    </row>
    <row r="520" spans="1:8" x14ac:dyDescent="0.2">
      <c r="A520" s="398" t="str">
        <f t="shared" si="8"/>
        <v>7-ﾄﾞｱ6複層LowEA11</v>
      </c>
      <c r="B520" s="36" t="s">
        <v>380</v>
      </c>
      <c r="C520" s="36" t="s">
        <v>19</v>
      </c>
      <c r="D520" s="275" t="s">
        <v>182</v>
      </c>
      <c r="E520" s="275" t="s">
        <v>297</v>
      </c>
      <c r="F520" s="36">
        <v>11</v>
      </c>
      <c r="G520" s="283">
        <v>156</v>
      </c>
      <c r="H520" s="281">
        <v>2.91</v>
      </c>
    </row>
    <row r="521" spans="1:8" x14ac:dyDescent="0.2">
      <c r="A521" s="398" t="str">
        <f t="shared" si="8"/>
        <v>7-ﾄﾞｱ6複層LowEA10</v>
      </c>
      <c r="B521" s="36" t="s">
        <v>380</v>
      </c>
      <c r="C521" s="36" t="s">
        <v>19</v>
      </c>
      <c r="D521" s="275" t="s">
        <v>182</v>
      </c>
      <c r="E521" s="275" t="s">
        <v>297</v>
      </c>
      <c r="F521" s="36">
        <v>10</v>
      </c>
      <c r="G521" s="283">
        <v>156</v>
      </c>
      <c r="H521" s="281">
        <v>2.91</v>
      </c>
    </row>
    <row r="522" spans="1:8" x14ac:dyDescent="0.2">
      <c r="A522" s="398" t="str">
        <f t="shared" si="8"/>
        <v>7-ﾄﾞｱ6複層LowEA9</v>
      </c>
      <c r="B522" s="36" t="s">
        <v>380</v>
      </c>
      <c r="C522" s="36" t="s">
        <v>19</v>
      </c>
      <c r="D522" s="275" t="s">
        <v>182</v>
      </c>
      <c r="E522" s="275" t="s">
        <v>297</v>
      </c>
      <c r="F522" s="36">
        <v>9</v>
      </c>
      <c r="G522" s="283">
        <v>156</v>
      </c>
      <c r="H522" s="281">
        <v>2.91</v>
      </c>
    </row>
    <row r="523" spans="1:8" x14ac:dyDescent="0.2">
      <c r="A523" s="398" t="str">
        <f t="shared" si="8"/>
        <v>7-ﾄﾞｱ6複層LowEA8</v>
      </c>
      <c r="B523" s="36" t="s">
        <v>380</v>
      </c>
      <c r="C523" s="36" t="s">
        <v>19</v>
      </c>
      <c r="D523" s="275" t="s">
        <v>182</v>
      </c>
      <c r="E523" s="275" t="s">
        <v>297</v>
      </c>
      <c r="F523" s="36">
        <v>8</v>
      </c>
      <c r="G523" s="283">
        <v>156</v>
      </c>
      <c r="H523" s="281">
        <v>2.91</v>
      </c>
    </row>
    <row r="524" spans="1:8" x14ac:dyDescent="0.2">
      <c r="A524" s="398" t="str">
        <f t="shared" si="8"/>
        <v>7-ﾄﾞｱ6複層LowEA7</v>
      </c>
      <c r="B524" s="36" t="s">
        <v>380</v>
      </c>
      <c r="C524" s="36" t="s">
        <v>19</v>
      </c>
      <c r="D524" s="275" t="s">
        <v>182</v>
      </c>
      <c r="E524" s="275" t="s">
        <v>297</v>
      </c>
      <c r="F524" s="36">
        <v>7</v>
      </c>
      <c r="G524" s="283">
        <v>156</v>
      </c>
      <c r="H524" s="281">
        <v>2.91</v>
      </c>
    </row>
    <row r="525" spans="1:8" x14ac:dyDescent="0.2">
      <c r="A525" s="398" t="str">
        <f t="shared" si="8"/>
        <v>7-ﾄﾞｱ6複層LowEA6</v>
      </c>
      <c r="B525" s="36" t="s">
        <v>380</v>
      </c>
      <c r="C525" s="36" t="s">
        <v>19</v>
      </c>
      <c r="D525" s="275" t="s">
        <v>182</v>
      </c>
      <c r="E525" s="275" t="s">
        <v>297</v>
      </c>
      <c r="F525" s="36">
        <v>6</v>
      </c>
      <c r="G525" s="283">
        <v>156</v>
      </c>
      <c r="H525" s="281">
        <v>2.91</v>
      </c>
    </row>
    <row r="526" spans="1:8" x14ac:dyDescent="0.2">
      <c r="A526" s="398" t="str">
        <f t="shared" si="8"/>
        <v>7-ﾄﾞｱ6複層LowEA5</v>
      </c>
      <c r="B526" s="36" t="s">
        <v>380</v>
      </c>
      <c r="C526" s="36" t="s">
        <v>19</v>
      </c>
      <c r="D526" s="275" t="s">
        <v>182</v>
      </c>
      <c r="E526" s="275" t="s">
        <v>297</v>
      </c>
      <c r="F526" s="36">
        <v>5</v>
      </c>
      <c r="G526" s="283">
        <v>156</v>
      </c>
      <c r="H526" s="281">
        <v>2.91</v>
      </c>
    </row>
    <row r="527" spans="1:8" x14ac:dyDescent="0.2">
      <c r="A527" s="398" t="str">
        <f t="shared" si="8"/>
        <v>7-ﾄﾞｱ6複層LowEA4</v>
      </c>
      <c r="B527" s="36" t="s">
        <v>380</v>
      </c>
      <c r="C527" s="36" t="s">
        <v>19</v>
      </c>
      <c r="D527" s="275" t="s">
        <v>182</v>
      </c>
      <c r="E527" s="275" t="s">
        <v>297</v>
      </c>
      <c r="F527" s="36">
        <v>4</v>
      </c>
      <c r="G527" s="283">
        <v>156</v>
      </c>
      <c r="H527" s="281">
        <v>2.91</v>
      </c>
    </row>
    <row r="528" spans="1:8" x14ac:dyDescent="0.2">
      <c r="A528" s="398" t="str">
        <f t="shared" si="8"/>
        <v>7-ﾄﾞｱ6複層無しA問わず</v>
      </c>
      <c r="B528" s="36" t="s">
        <v>380</v>
      </c>
      <c r="C528" s="36" t="s">
        <v>19</v>
      </c>
      <c r="D528" s="275" t="s">
        <v>397</v>
      </c>
      <c r="E528" s="275" t="s">
        <v>297</v>
      </c>
      <c r="F528" s="275" t="s">
        <v>533</v>
      </c>
      <c r="G528" s="283">
        <v>157</v>
      </c>
      <c r="H528" s="281">
        <v>2.91</v>
      </c>
    </row>
    <row r="529" spans="1:8" x14ac:dyDescent="0.2">
      <c r="A529" s="398" t="str">
        <f t="shared" si="8"/>
        <v>7-ﾄﾞｱ7ガラス無し無しN無し</v>
      </c>
      <c r="B529" s="36" t="s">
        <v>381</v>
      </c>
      <c r="C529" s="36" t="s">
        <v>135</v>
      </c>
      <c r="D529" s="275" t="s">
        <v>397</v>
      </c>
      <c r="E529" s="275" t="s">
        <v>296</v>
      </c>
      <c r="F529" s="275" t="s">
        <v>397</v>
      </c>
      <c r="G529" s="283">
        <v>162</v>
      </c>
      <c r="H529" s="281">
        <v>2.33</v>
      </c>
    </row>
    <row r="530" spans="1:8" x14ac:dyDescent="0.2">
      <c r="A530" s="398" t="str">
        <f t="shared" si="8"/>
        <v>7-ﾄﾞｱ7複層LowEG問わず</v>
      </c>
      <c r="B530" s="36" t="s">
        <v>381</v>
      </c>
      <c r="C530" s="36" t="s">
        <v>19</v>
      </c>
      <c r="D530" s="275" t="s">
        <v>182</v>
      </c>
      <c r="E530" s="275" t="s">
        <v>298</v>
      </c>
      <c r="F530" s="275" t="s">
        <v>533</v>
      </c>
      <c r="G530" s="283">
        <v>163</v>
      </c>
      <c r="H530" s="281">
        <v>2.91</v>
      </c>
    </row>
    <row r="531" spans="1:8" x14ac:dyDescent="0.2">
      <c r="A531" s="398" t="str">
        <f t="shared" si="8"/>
        <v>7-ﾄﾞｱ7複層LowEA問わず</v>
      </c>
      <c r="B531" s="36" t="s">
        <v>381</v>
      </c>
      <c r="C531" s="36" t="s">
        <v>19</v>
      </c>
      <c r="D531" s="275" t="s">
        <v>182</v>
      </c>
      <c r="E531" s="275" t="s">
        <v>297</v>
      </c>
      <c r="F531" s="275" t="s">
        <v>533</v>
      </c>
      <c r="G531" s="283">
        <v>164</v>
      </c>
      <c r="H531" s="281">
        <v>2.91</v>
      </c>
    </row>
    <row r="532" spans="1:8" x14ac:dyDescent="0.2">
      <c r="A532" s="398" t="str">
        <f t="shared" si="8"/>
        <v>7-ﾄﾞｱ7複層無しA問わず</v>
      </c>
      <c r="B532" s="36" t="s">
        <v>381</v>
      </c>
      <c r="C532" s="36" t="s">
        <v>19</v>
      </c>
      <c r="D532" s="275" t="s">
        <v>397</v>
      </c>
      <c r="E532" s="275" t="s">
        <v>297</v>
      </c>
      <c r="F532" s="275" t="s">
        <v>533</v>
      </c>
      <c r="G532" s="283">
        <v>165</v>
      </c>
      <c r="H532" s="281">
        <v>2.91</v>
      </c>
    </row>
    <row r="533" spans="1:8" x14ac:dyDescent="0.2">
      <c r="A533" s="398" t="str">
        <f t="shared" si="8"/>
        <v>7-ﾄﾞｱ8ガラス無し無しN無し</v>
      </c>
      <c r="B533" s="36" t="s">
        <v>382</v>
      </c>
      <c r="C533" s="36" t="s">
        <v>135</v>
      </c>
      <c r="D533" s="275" t="s">
        <v>397</v>
      </c>
      <c r="E533" s="275" t="s">
        <v>296</v>
      </c>
      <c r="F533" s="275" t="s">
        <v>397</v>
      </c>
      <c r="G533" s="283">
        <v>170</v>
      </c>
      <c r="H533" s="281">
        <v>2.91</v>
      </c>
    </row>
    <row r="534" spans="1:8" x14ac:dyDescent="0.2">
      <c r="A534" s="398" t="str">
        <f t="shared" si="8"/>
        <v>7-ﾄﾞｱ8複層LowEG問わず</v>
      </c>
      <c r="B534" s="36" t="s">
        <v>382</v>
      </c>
      <c r="C534" s="36" t="s">
        <v>19</v>
      </c>
      <c r="D534" s="275" t="s">
        <v>182</v>
      </c>
      <c r="E534" s="275" t="s">
        <v>298</v>
      </c>
      <c r="F534" s="275" t="s">
        <v>533</v>
      </c>
      <c r="G534" s="283">
        <v>171</v>
      </c>
      <c r="H534" s="281">
        <v>3.49</v>
      </c>
    </row>
    <row r="535" spans="1:8" x14ac:dyDescent="0.2">
      <c r="A535" s="398" t="str">
        <f t="shared" si="8"/>
        <v>7-ﾄﾞｱ8複層LowEA問わず</v>
      </c>
      <c r="B535" s="36" t="s">
        <v>382</v>
      </c>
      <c r="C535" s="36" t="s">
        <v>19</v>
      </c>
      <c r="D535" s="275" t="s">
        <v>182</v>
      </c>
      <c r="E535" s="275" t="s">
        <v>297</v>
      </c>
      <c r="F535" s="275" t="s">
        <v>533</v>
      </c>
      <c r="G535" s="283">
        <v>172</v>
      </c>
      <c r="H535" s="281">
        <v>3.49</v>
      </c>
    </row>
    <row r="536" spans="1:8" x14ac:dyDescent="0.2">
      <c r="A536" s="398" t="str">
        <f t="shared" si="8"/>
        <v>7-ﾄﾞｱ8複層無しA問わず</v>
      </c>
      <c r="B536" s="36" t="s">
        <v>382</v>
      </c>
      <c r="C536" s="36" t="s">
        <v>19</v>
      </c>
      <c r="D536" s="275" t="s">
        <v>397</v>
      </c>
      <c r="E536" s="275" t="s">
        <v>297</v>
      </c>
      <c r="F536" s="275" t="s">
        <v>533</v>
      </c>
      <c r="G536" s="283">
        <v>173</v>
      </c>
      <c r="H536" s="281">
        <v>3.49</v>
      </c>
    </row>
    <row r="537" spans="1:8" x14ac:dyDescent="0.2">
      <c r="A537" s="398" t="str">
        <f t="shared" si="8"/>
        <v>7-ﾄﾞｱ9ガラス無し無しN無し</v>
      </c>
      <c r="B537" s="36" t="s">
        <v>383</v>
      </c>
      <c r="C537" s="36" t="s">
        <v>135</v>
      </c>
      <c r="D537" s="275" t="s">
        <v>397</v>
      </c>
      <c r="E537" s="275" t="s">
        <v>296</v>
      </c>
      <c r="F537" s="275" t="s">
        <v>397</v>
      </c>
      <c r="G537" s="283">
        <v>178</v>
      </c>
      <c r="H537" s="281">
        <v>2.33</v>
      </c>
    </row>
    <row r="538" spans="1:8" x14ac:dyDescent="0.2">
      <c r="A538" s="398" t="str">
        <f t="shared" si="8"/>
        <v>7-ﾄﾞｱ9複層LowEG問わず</v>
      </c>
      <c r="B538" s="36" t="s">
        <v>383</v>
      </c>
      <c r="C538" s="36" t="s">
        <v>19</v>
      </c>
      <c r="D538" s="275" t="s">
        <v>182</v>
      </c>
      <c r="E538" s="275" t="s">
        <v>298</v>
      </c>
      <c r="F538" s="275" t="s">
        <v>533</v>
      </c>
      <c r="G538" s="283">
        <v>179</v>
      </c>
      <c r="H538" s="281">
        <v>2.91</v>
      </c>
    </row>
    <row r="539" spans="1:8" x14ac:dyDescent="0.2">
      <c r="A539" s="398" t="str">
        <f t="shared" si="8"/>
        <v>7-ﾄﾞｱ9複層LowEA問わず</v>
      </c>
      <c r="B539" s="36" t="s">
        <v>383</v>
      </c>
      <c r="C539" s="36" t="s">
        <v>19</v>
      </c>
      <c r="D539" s="275" t="s">
        <v>182</v>
      </c>
      <c r="E539" s="275" t="s">
        <v>297</v>
      </c>
      <c r="F539" s="275" t="s">
        <v>533</v>
      </c>
      <c r="G539" s="283">
        <v>180</v>
      </c>
      <c r="H539" s="281">
        <v>2.91</v>
      </c>
    </row>
    <row r="540" spans="1:8" x14ac:dyDescent="0.2">
      <c r="A540" s="398" t="str">
        <f t="shared" si="8"/>
        <v>7-ﾄﾞｱ9複層無しA問わず</v>
      </c>
      <c r="B540" s="36" t="s">
        <v>383</v>
      </c>
      <c r="C540" s="36" t="s">
        <v>19</v>
      </c>
      <c r="D540" s="275" t="s">
        <v>397</v>
      </c>
      <c r="E540" s="275" t="s">
        <v>297</v>
      </c>
      <c r="F540" s="275" t="s">
        <v>533</v>
      </c>
      <c r="G540" s="283">
        <v>181</v>
      </c>
      <c r="H540" s="281">
        <v>2.91</v>
      </c>
    </row>
    <row r="541" spans="1:8" x14ac:dyDescent="0.2">
      <c r="A541" s="398" t="str">
        <f t="shared" si="8"/>
        <v>7-ﾄﾞｱ10ガラス無し無しN無し</v>
      </c>
      <c r="B541" s="36" t="s">
        <v>384</v>
      </c>
      <c r="C541" s="36" t="s">
        <v>135</v>
      </c>
      <c r="D541" s="275" t="s">
        <v>397</v>
      </c>
      <c r="E541" s="275" t="s">
        <v>296</v>
      </c>
      <c r="F541" s="275" t="s">
        <v>397</v>
      </c>
      <c r="G541" s="283">
        <v>186</v>
      </c>
      <c r="H541" s="281">
        <v>2.91</v>
      </c>
    </row>
    <row r="542" spans="1:8" x14ac:dyDescent="0.2">
      <c r="A542" s="398" t="str">
        <f t="shared" si="8"/>
        <v>7-ﾄﾞｱ10複層LowEG問わず</v>
      </c>
      <c r="B542" s="36" t="s">
        <v>384</v>
      </c>
      <c r="C542" s="36" t="s">
        <v>19</v>
      </c>
      <c r="D542" s="275" t="s">
        <v>182</v>
      </c>
      <c r="E542" s="275" t="s">
        <v>298</v>
      </c>
      <c r="F542" s="275" t="s">
        <v>533</v>
      </c>
      <c r="G542" s="283">
        <v>187</v>
      </c>
      <c r="H542" s="281">
        <v>3.49</v>
      </c>
    </row>
    <row r="543" spans="1:8" x14ac:dyDescent="0.2">
      <c r="A543" s="398" t="str">
        <f t="shared" si="8"/>
        <v>7-ﾄﾞｱ10複層LowEA問わず</v>
      </c>
      <c r="B543" s="36" t="s">
        <v>384</v>
      </c>
      <c r="C543" s="36" t="s">
        <v>19</v>
      </c>
      <c r="D543" s="275" t="s">
        <v>182</v>
      </c>
      <c r="E543" s="275" t="s">
        <v>297</v>
      </c>
      <c r="F543" s="275" t="s">
        <v>533</v>
      </c>
      <c r="G543" s="283">
        <v>188</v>
      </c>
      <c r="H543" s="281">
        <v>3.49</v>
      </c>
    </row>
    <row r="544" spans="1:8" x14ac:dyDescent="0.2">
      <c r="A544" s="398" t="str">
        <f t="shared" si="8"/>
        <v>7-ﾄﾞｱ10複層無しA16</v>
      </c>
      <c r="B544" s="36" t="s">
        <v>384</v>
      </c>
      <c r="C544" s="36" t="s">
        <v>19</v>
      </c>
      <c r="D544" s="275" t="s">
        <v>397</v>
      </c>
      <c r="E544" s="275" t="s">
        <v>297</v>
      </c>
      <c r="F544" s="36">
        <v>16</v>
      </c>
      <c r="G544" s="283">
        <v>189</v>
      </c>
      <c r="H544" s="281">
        <v>3.49</v>
      </c>
    </row>
    <row r="545" spans="1:8" x14ac:dyDescent="0.2">
      <c r="A545" s="398" t="str">
        <f t="shared" si="8"/>
        <v>7-ﾄﾞｱ10複層無しA15</v>
      </c>
      <c r="B545" s="36" t="s">
        <v>384</v>
      </c>
      <c r="C545" s="36" t="s">
        <v>19</v>
      </c>
      <c r="D545" s="275" t="s">
        <v>397</v>
      </c>
      <c r="E545" s="275" t="s">
        <v>297</v>
      </c>
      <c r="F545" s="36">
        <v>15</v>
      </c>
      <c r="G545" s="283">
        <v>189</v>
      </c>
      <c r="H545" s="281">
        <v>3.49</v>
      </c>
    </row>
    <row r="546" spans="1:8" x14ac:dyDescent="0.2">
      <c r="A546" s="398" t="str">
        <f t="shared" si="8"/>
        <v>7-ﾄﾞｱ10複層無しA14</v>
      </c>
      <c r="B546" s="36" t="s">
        <v>384</v>
      </c>
      <c r="C546" s="36" t="s">
        <v>19</v>
      </c>
      <c r="D546" s="275" t="s">
        <v>397</v>
      </c>
      <c r="E546" s="275" t="s">
        <v>297</v>
      </c>
      <c r="F546" s="36">
        <v>14</v>
      </c>
      <c r="G546" s="283">
        <v>189</v>
      </c>
      <c r="H546" s="281">
        <v>3.49</v>
      </c>
    </row>
    <row r="547" spans="1:8" x14ac:dyDescent="0.2">
      <c r="A547" s="398" t="str">
        <f t="shared" si="8"/>
        <v>7-ﾄﾞｱ10複層無しA13</v>
      </c>
      <c r="B547" s="36" t="s">
        <v>384</v>
      </c>
      <c r="C547" s="36" t="s">
        <v>19</v>
      </c>
      <c r="D547" s="275" t="s">
        <v>397</v>
      </c>
      <c r="E547" s="275" t="s">
        <v>297</v>
      </c>
      <c r="F547" s="36">
        <v>13</v>
      </c>
      <c r="G547" s="283">
        <v>189</v>
      </c>
      <c r="H547" s="281">
        <v>3.49</v>
      </c>
    </row>
    <row r="548" spans="1:8" x14ac:dyDescent="0.2">
      <c r="A548" s="398" t="str">
        <f t="shared" si="8"/>
        <v>7-ﾄﾞｱ10複層無しA12</v>
      </c>
      <c r="B548" s="36" t="s">
        <v>384</v>
      </c>
      <c r="C548" s="36" t="s">
        <v>19</v>
      </c>
      <c r="D548" s="275" t="s">
        <v>397</v>
      </c>
      <c r="E548" s="275" t="s">
        <v>297</v>
      </c>
      <c r="F548" s="36">
        <v>12</v>
      </c>
      <c r="G548" s="283">
        <v>189</v>
      </c>
      <c r="H548" s="281">
        <v>3.49</v>
      </c>
    </row>
    <row r="549" spans="1:8" x14ac:dyDescent="0.2">
      <c r="A549" s="398" t="str">
        <f t="shared" si="8"/>
        <v>7-ﾄﾞｱ10複層無しA11</v>
      </c>
      <c r="B549" s="36" t="s">
        <v>384</v>
      </c>
      <c r="C549" s="36" t="s">
        <v>19</v>
      </c>
      <c r="D549" s="275" t="s">
        <v>397</v>
      </c>
      <c r="E549" s="275" t="s">
        <v>297</v>
      </c>
      <c r="F549" s="36">
        <v>11</v>
      </c>
      <c r="G549" s="283">
        <v>189</v>
      </c>
      <c r="H549" s="281">
        <v>3.49</v>
      </c>
    </row>
    <row r="550" spans="1:8" x14ac:dyDescent="0.2">
      <c r="A550" s="398" t="str">
        <f t="shared" si="8"/>
        <v>7-ﾄﾞｱ10複層無しA10</v>
      </c>
      <c r="B550" s="36" t="s">
        <v>384</v>
      </c>
      <c r="C550" s="36" t="s">
        <v>19</v>
      </c>
      <c r="D550" s="275" t="s">
        <v>397</v>
      </c>
      <c r="E550" s="275" t="s">
        <v>297</v>
      </c>
      <c r="F550" s="36">
        <v>10</v>
      </c>
      <c r="G550" s="283">
        <v>189</v>
      </c>
      <c r="H550" s="281">
        <v>3.49</v>
      </c>
    </row>
    <row r="551" spans="1:8" x14ac:dyDescent="0.2">
      <c r="A551" s="398" t="str">
        <f t="shared" si="8"/>
        <v>7-ﾄﾞｱ10複層無しA9</v>
      </c>
      <c r="B551" s="36" t="s">
        <v>384</v>
      </c>
      <c r="C551" s="36" t="s">
        <v>19</v>
      </c>
      <c r="D551" s="275" t="s">
        <v>397</v>
      </c>
      <c r="E551" s="275" t="s">
        <v>297</v>
      </c>
      <c r="F551" s="36">
        <v>9</v>
      </c>
      <c r="G551" s="283">
        <v>189</v>
      </c>
      <c r="H551" s="281">
        <v>3.49</v>
      </c>
    </row>
    <row r="552" spans="1:8" x14ac:dyDescent="0.2">
      <c r="A552" s="398" t="str">
        <f t="shared" si="8"/>
        <v>7-ﾄﾞｱ10複層無しA8</v>
      </c>
      <c r="B552" s="36" t="s">
        <v>384</v>
      </c>
      <c r="C552" s="36" t="s">
        <v>19</v>
      </c>
      <c r="D552" s="275" t="s">
        <v>397</v>
      </c>
      <c r="E552" s="275" t="s">
        <v>297</v>
      </c>
      <c r="F552" s="36">
        <v>8</v>
      </c>
      <c r="G552" s="283">
        <v>189</v>
      </c>
      <c r="H552" s="281">
        <v>3.49</v>
      </c>
    </row>
    <row r="553" spans="1:8" x14ac:dyDescent="0.2">
      <c r="A553" s="398" t="str">
        <f t="shared" si="8"/>
        <v>7-ﾄﾞｱ10複層無しA7</v>
      </c>
      <c r="B553" s="36" t="s">
        <v>384</v>
      </c>
      <c r="C553" s="36" t="s">
        <v>19</v>
      </c>
      <c r="D553" s="275" t="s">
        <v>397</v>
      </c>
      <c r="E553" s="275" t="s">
        <v>297</v>
      </c>
      <c r="F553" s="36">
        <v>7</v>
      </c>
      <c r="G553" s="283">
        <v>190</v>
      </c>
      <c r="H553" s="281">
        <v>4.07</v>
      </c>
    </row>
    <row r="554" spans="1:8" x14ac:dyDescent="0.2">
      <c r="A554" s="398" t="str">
        <f t="shared" si="8"/>
        <v>7-ﾄﾞｱ10複層無しA6</v>
      </c>
      <c r="B554" s="36" t="s">
        <v>384</v>
      </c>
      <c r="C554" s="36" t="s">
        <v>19</v>
      </c>
      <c r="D554" s="275" t="s">
        <v>397</v>
      </c>
      <c r="E554" s="275" t="s">
        <v>297</v>
      </c>
      <c r="F554" s="36">
        <v>6</v>
      </c>
      <c r="G554" s="283">
        <v>190</v>
      </c>
      <c r="H554" s="281">
        <v>4.07</v>
      </c>
    </row>
    <row r="555" spans="1:8" x14ac:dyDescent="0.2">
      <c r="A555" s="398" t="str">
        <f t="shared" si="8"/>
        <v>7-ﾄﾞｱ10複層無しA5</v>
      </c>
      <c r="B555" s="36" t="s">
        <v>384</v>
      </c>
      <c r="C555" s="36" t="s">
        <v>19</v>
      </c>
      <c r="D555" s="275" t="s">
        <v>397</v>
      </c>
      <c r="E555" s="275" t="s">
        <v>297</v>
      </c>
      <c r="F555" s="36">
        <v>5</v>
      </c>
      <c r="G555" s="283">
        <v>190</v>
      </c>
      <c r="H555" s="281">
        <v>4.07</v>
      </c>
    </row>
    <row r="556" spans="1:8" x14ac:dyDescent="0.2">
      <c r="A556" s="398" t="str">
        <f t="shared" si="8"/>
        <v>7-ﾄﾞｱ10複層無しA4</v>
      </c>
      <c r="B556" s="36" t="s">
        <v>384</v>
      </c>
      <c r="C556" s="36" t="s">
        <v>19</v>
      </c>
      <c r="D556" s="275" t="s">
        <v>397</v>
      </c>
      <c r="E556" s="275" t="s">
        <v>297</v>
      </c>
      <c r="F556" s="36">
        <v>4</v>
      </c>
      <c r="G556" s="283">
        <v>190</v>
      </c>
      <c r="H556" s="281">
        <v>4.07</v>
      </c>
    </row>
    <row r="557" spans="1:8" x14ac:dyDescent="0.2">
      <c r="A557" s="398" t="str">
        <f t="shared" si="8"/>
        <v>7-ﾄﾞｱ10単板単板N単板</v>
      </c>
      <c r="B557" s="36" t="s">
        <v>384</v>
      </c>
      <c r="C557" s="36" t="s">
        <v>88</v>
      </c>
      <c r="D557" s="275" t="s">
        <v>295</v>
      </c>
      <c r="E557" s="275" t="s">
        <v>296</v>
      </c>
      <c r="F557" s="275" t="s">
        <v>295</v>
      </c>
      <c r="G557" s="283">
        <v>191</v>
      </c>
      <c r="H557" s="281">
        <v>4.07</v>
      </c>
    </row>
    <row r="558" spans="1:8" x14ac:dyDescent="0.2">
      <c r="A558" s="398" t="str">
        <f t="shared" si="8"/>
        <v>7-ﾄﾞｱ11ガラス無し無しN無し</v>
      </c>
      <c r="B558" s="36" t="s">
        <v>385</v>
      </c>
      <c r="C558" s="36" t="s">
        <v>135</v>
      </c>
      <c r="D558" s="275" t="s">
        <v>397</v>
      </c>
      <c r="E558" s="275" t="s">
        <v>296</v>
      </c>
      <c r="F558" s="275" t="s">
        <v>397</v>
      </c>
      <c r="G558" s="283">
        <v>197</v>
      </c>
      <c r="H558" s="281">
        <v>6.51</v>
      </c>
    </row>
    <row r="559" spans="1:8" x14ac:dyDescent="0.2">
      <c r="A559" s="398" t="str">
        <f t="shared" si="8"/>
        <v>7-ﾄﾞｱ11複層LowEG問わず</v>
      </c>
      <c r="B559" s="36" t="s">
        <v>385</v>
      </c>
      <c r="C559" s="36" t="s">
        <v>19</v>
      </c>
      <c r="D559" s="275" t="s">
        <v>182</v>
      </c>
      <c r="E559" s="275" t="s">
        <v>298</v>
      </c>
      <c r="F559" s="275" t="s">
        <v>533</v>
      </c>
      <c r="G559" s="283">
        <v>198</v>
      </c>
      <c r="H559" s="281">
        <v>6.51</v>
      </c>
    </row>
    <row r="560" spans="1:8" x14ac:dyDescent="0.2">
      <c r="A560" s="398" t="str">
        <f t="shared" si="8"/>
        <v>7-ﾄﾞｱ11複層LowEA問わず</v>
      </c>
      <c r="B560" s="36" t="s">
        <v>385</v>
      </c>
      <c r="C560" s="36" t="s">
        <v>19</v>
      </c>
      <c r="D560" s="275" t="s">
        <v>182</v>
      </c>
      <c r="E560" s="275" t="s">
        <v>297</v>
      </c>
      <c r="F560" s="275" t="s">
        <v>533</v>
      </c>
      <c r="G560" s="283">
        <v>199</v>
      </c>
      <c r="H560" s="281">
        <v>6.51</v>
      </c>
    </row>
    <row r="561" spans="1:8" x14ac:dyDescent="0.2">
      <c r="A561" s="398" t="str">
        <f t="shared" si="8"/>
        <v>7-ﾄﾞｱ11複層無しA問わず</v>
      </c>
      <c r="B561" s="36" t="s">
        <v>385</v>
      </c>
      <c r="C561" s="36" t="s">
        <v>19</v>
      </c>
      <c r="D561" s="275" t="s">
        <v>397</v>
      </c>
      <c r="E561" s="275" t="s">
        <v>297</v>
      </c>
      <c r="F561" s="275" t="s">
        <v>533</v>
      </c>
      <c r="G561" s="283">
        <v>200</v>
      </c>
      <c r="H561" s="281">
        <v>6.51</v>
      </c>
    </row>
    <row r="562" spans="1:8" x14ac:dyDescent="0.2">
      <c r="A562" s="398" t="str">
        <f t="shared" si="8"/>
        <v>7-ﾄﾞｱ11単板単板N単板</v>
      </c>
      <c r="B562" s="36" t="s">
        <v>385</v>
      </c>
      <c r="C562" s="36" t="s">
        <v>88</v>
      </c>
      <c r="D562" s="275" t="s">
        <v>295</v>
      </c>
      <c r="E562" s="275" t="s">
        <v>296</v>
      </c>
      <c r="F562" s="275" t="s">
        <v>295</v>
      </c>
      <c r="G562" s="283">
        <v>201</v>
      </c>
      <c r="H562" s="281">
        <v>6.51</v>
      </c>
    </row>
  </sheetData>
  <mergeCells count="1">
    <mergeCell ref="I1:K1"/>
  </mergeCells>
  <phoneticPr fontId="2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F911-7522-4853-AC84-6FFB84227C35}">
  <sheetPr codeName="Sheet6"/>
  <dimension ref="A1:D13"/>
  <sheetViews>
    <sheetView workbookViewId="0"/>
  </sheetViews>
  <sheetFormatPr defaultRowHeight="13" x14ac:dyDescent="0.2"/>
  <cols>
    <col min="1" max="1" width="46.453125" bestFit="1" customWidth="1"/>
    <col min="2" max="2" width="19.453125" bestFit="1" customWidth="1"/>
    <col min="3" max="3" width="27.54296875" bestFit="1" customWidth="1"/>
    <col min="4" max="4" width="9.26953125" bestFit="1" customWidth="1"/>
  </cols>
  <sheetData>
    <row r="1" spans="1:4" ht="23.5" customHeight="1" x14ac:dyDescent="0.2">
      <c r="A1" s="2"/>
      <c r="B1" s="2"/>
      <c r="C1" s="2"/>
      <c r="D1" s="2" t="s">
        <v>301</v>
      </c>
    </row>
    <row r="2" spans="1:4" ht="23.5" customHeight="1" x14ac:dyDescent="0.2">
      <c r="A2" s="2" t="s">
        <v>387</v>
      </c>
      <c r="B2" s="2" t="s">
        <v>372</v>
      </c>
      <c r="C2" s="2" t="s">
        <v>373</v>
      </c>
      <c r="D2" s="2" t="s">
        <v>94</v>
      </c>
    </row>
    <row r="3" spans="1:4" x14ac:dyDescent="0.2">
      <c r="A3" s="1" t="str">
        <f>B3&amp;C3</f>
        <v>金属製熱遮断構造金属製高断熱フラッシュ構造</v>
      </c>
      <c r="B3" s="1" t="s">
        <v>366</v>
      </c>
      <c r="C3" s="1" t="s">
        <v>327</v>
      </c>
      <c r="D3" s="1" t="s">
        <v>374</v>
      </c>
    </row>
    <row r="4" spans="1:4" x14ac:dyDescent="0.2">
      <c r="A4" s="1" t="str">
        <f t="shared" ref="A4:A13" si="0">B4&amp;C4</f>
        <v>金属製熱遮断構造金属製断熱フラッシュ構造</v>
      </c>
      <c r="B4" s="1" t="s">
        <v>366</v>
      </c>
      <c r="C4" s="1" t="s">
        <v>324</v>
      </c>
      <c r="D4" s="1" t="s">
        <v>376</v>
      </c>
    </row>
    <row r="5" spans="1:4" x14ac:dyDescent="0.2">
      <c r="A5" s="1" t="str">
        <f t="shared" si="0"/>
        <v>金属製熱遮断構造金属製フラッシュ構造</v>
      </c>
      <c r="B5" s="1" t="s">
        <v>366</v>
      </c>
      <c r="C5" s="1" t="s">
        <v>320</v>
      </c>
      <c r="D5" s="1" t="s">
        <v>377</v>
      </c>
    </row>
    <row r="6" spans="1:4" x14ac:dyDescent="0.2">
      <c r="A6" s="1" t="str">
        <f t="shared" si="0"/>
        <v>金属製熱遮断構造金属製ハニカムフラッシュ構造</v>
      </c>
      <c r="B6" s="1" t="s">
        <v>366</v>
      </c>
      <c r="C6" s="1" t="s">
        <v>317</v>
      </c>
      <c r="D6" s="1" t="s">
        <v>378</v>
      </c>
    </row>
    <row r="7" spans="1:4" x14ac:dyDescent="0.2">
      <c r="A7" s="1" t="str">
        <f t="shared" si="0"/>
        <v>複合材料製金属製高断熱フラッシュ構造</v>
      </c>
      <c r="B7" s="1" t="s">
        <v>367</v>
      </c>
      <c r="C7" s="1" t="s">
        <v>327</v>
      </c>
      <c r="D7" s="1" t="s">
        <v>379</v>
      </c>
    </row>
    <row r="8" spans="1:4" x14ac:dyDescent="0.2">
      <c r="A8" s="1" t="str">
        <f t="shared" si="0"/>
        <v>複合材料製金属製断熱フラッシュ構造</v>
      </c>
      <c r="B8" s="1" t="s">
        <v>367</v>
      </c>
      <c r="C8" s="1" t="s">
        <v>324</v>
      </c>
      <c r="D8" s="1" t="s">
        <v>380</v>
      </c>
    </row>
    <row r="9" spans="1:4" x14ac:dyDescent="0.2">
      <c r="A9" s="1" t="str">
        <f t="shared" si="0"/>
        <v>複合材料製金属製フラッシュ構造</v>
      </c>
      <c r="B9" s="1" t="s">
        <v>367</v>
      </c>
      <c r="C9" s="1" t="s">
        <v>320</v>
      </c>
      <c r="D9" s="1" t="s">
        <v>381</v>
      </c>
    </row>
    <row r="10" spans="1:4" x14ac:dyDescent="0.2">
      <c r="A10" s="1" t="str">
        <f t="shared" si="0"/>
        <v>複合材料製金属製ハニカムフラッシュ構造</v>
      </c>
      <c r="B10" s="1" t="s">
        <v>367</v>
      </c>
      <c r="C10" s="1" t="s">
        <v>317</v>
      </c>
      <c r="D10" s="1" t="s">
        <v>382</v>
      </c>
    </row>
    <row r="11" spans="1:4" x14ac:dyDescent="0.2">
      <c r="A11" s="1" t="str">
        <f t="shared" si="0"/>
        <v>金属製またはその他金属製フラッシュ構造</v>
      </c>
      <c r="B11" s="1" t="s">
        <v>368</v>
      </c>
      <c r="C11" s="1" t="s">
        <v>320</v>
      </c>
      <c r="D11" s="1" t="s">
        <v>383</v>
      </c>
    </row>
    <row r="12" spans="1:4" x14ac:dyDescent="0.2">
      <c r="A12" s="1" t="str">
        <f t="shared" si="0"/>
        <v>金属製またはその他金属製ハニカムフラッシュ構造</v>
      </c>
      <c r="B12" s="1" t="s">
        <v>368</v>
      </c>
      <c r="C12" s="1" t="s">
        <v>317</v>
      </c>
      <c r="D12" s="1" t="s">
        <v>384</v>
      </c>
    </row>
    <row r="13" spans="1:4" x14ac:dyDescent="0.2">
      <c r="A13" s="1" t="str">
        <f t="shared" si="0"/>
        <v>金属製またはその他金属製またはその他の構造</v>
      </c>
      <c r="B13" s="1" t="s">
        <v>368</v>
      </c>
      <c r="C13" s="1" t="s">
        <v>369</v>
      </c>
      <c r="D13" s="1" t="s">
        <v>385</v>
      </c>
    </row>
  </sheetData>
  <phoneticPr fontId="2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B19"/>
  <sheetViews>
    <sheetView workbookViewId="0"/>
  </sheetViews>
  <sheetFormatPr defaultRowHeight="13" x14ac:dyDescent="0.2"/>
  <cols>
    <col min="1" max="1" width="18.6328125" style="190" customWidth="1"/>
    <col min="2" max="16384" width="8.7265625" style="190"/>
  </cols>
  <sheetData>
    <row r="1" spans="1:2" x14ac:dyDescent="0.2">
      <c r="A1" s="36" t="s">
        <v>95</v>
      </c>
      <c r="B1" s="36">
        <v>1</v>
      </c>
    </row>
    <row r="2" spans="1:2" x14ac:dyDescent="0.2">
      <c r="A2" s="36" t="s">
        <v>96</v>
      </c>
      <c r="B2" s="36">
        <v>2</v>
      </c>
    </row>
    <row r="3" spans="1:2" x14ac:dyDescent="0.2">
      <c r="A3" s="36" t="s">
        <v>97</v>
      </c>
      <c r="B3" s="36">
        <v>3</v>
      </c>
    </row>
    <row r="4" spans="1:2" x14ac:dyDescent="0.2">
      <c r="A4" s="36" t="s">
        <v>98</v>
      </c>
      <c r="B4" s="36">
        <v>3</v>
      </c>
    </row>
    <row r="5" spans="1:2" x14ac:dyDescent="0.2">
      <c r="A5" s="36" t="s">
        <v>99</v>
      </c>
      <c r="B5" s="36">
        <v>3</v>
      </c>
    </row>
    <row r="6" spans="1:2" x14ac:dyDescent="0.2">
      <c r="A6" s="36" t="s">
        <v>80</v>
      </c>
      <c r="B6" s="36">
        <v>5</v>
      </c>
    </row>
    <row r="7" spans="1:2" x14ac:dyDescent="0.2">
      <c r="A7" s="36" t="s">
        <v>100</v>
      </c>
      <c r="B7" s="36">
        <v>1</v>
      </c>
    </row>
    <row r="8" spans="1:2" x14ac:dyDescent="0.2">
      <c r="A8" s="36" t="s">
        <v>101</v>
      </c>
      <c r="B8" s="36">
        <v>2</v>
      </c>
    </row>
    <row r="9" spans="1:2" x14ac:dyDescent="0.2">
      <c r="A9" s="36" t="s">
        <v>81</v>
      </c>
      <c r="B9" s="36" t="s">
        <v>374</v>
      </c>
    </row>
    <row r="10" spans="1:2" x14ac:dyDescent="0.2">
      <c r="A10" s="36" t="s">
        <v>82</v>
      </c>
      <c r="B10" s="36" t="s">
        <v>376</v>
      </c>
    </row>
    <row r="11" spans="1:2" x14ac:dyDescent="0.2">
      <c r="A11" s="36" t="s">
        <v>388</v>
      </c>
      <c r="B11" s="36" t="s">
        <v>377</v>
      </c>
    </row>
    <row r="12" spans="1:2" x14ac:dyDescent="0.2">
      <c r="A12" s="36" t="s">
        <v>389</v>
      </c>
      <c r="B12" s="36" t="s">
        <v>378</v>
      </c>
    </row>
    <row r="13" spans="1:2" x14ac:dyDescent="0.2">
      <c r="A13" s="36" t="s">
        <v>390</v>
      </c>
      <c r="B13" s="36" t="s">
        <v>379</v>
      </c>
    </row>
    <row r="14" spans="1:2" x14ac:dyDescent="0.2">
      <c r="A14" s="36" t="s">
        <v>391</v>
      </c>
      <c r="B14" s="36" t="s">
        <v>380</v>
      </c>
    </row>
    <row r="15" spans="1:2" x14ac:dyDescent="0.2">
      <c r="A15" s="36" t="s">
        <v>392</v>
      </c>
      <c r="B15" s="36" t="s">
        <v>381</v>
      </c>
    </row>
    <row r="16" spans="1:2" x14ac:dyDescent="0.2">
      <c r="A16" s="36" t="s">
        <v>393</v>
      </c>
      <c r="B16" s="36" t="s">
        <v>382</v>
      </c>
    </row>
    <row r="17" spans="1:2" x14ac:dyDescent="0.2">
      <c r="A17" s="36" t="s">
        <v>394</v>
      </c>
      <c r="B17" s="36" t="s">
        <v>383</v>
      </c>
    </row>
    <row r="18" spans="1:2" x14ac:dyDescent="0.2">
      <c r="A18" s="36" t="s">
        <v>395</v>
      </c>
      <c r="B18" s="36" t="s">
        <v>384</v>
      </c>
    </row>
    <row r="19" spans="1:2" x14ac:dyDescent="0.2">
      <c r="A19" s="36" t="s">
        <v>396</v>
      </c>
      <c r="B19" s="36" t="s">
        <v>385</v>
      </c>
    </row>
  </sheetData>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確認リスト　原紙</vt:lpstr>
      <vt:lpstr>サッシ建具とガラスの組み合わせ（大部分がガラス)</vt:lpstr>
      <vt:lpstr>建具とガラスの組み合わせ（ドア等）</vt:lpstr>
      <vt:lpstr>二重窓</vt:lpstr>
      <vt:lpstr>作業シート</vt:lpstr>
      <vt:lpstr>プルダウン項目</vt:lpstr>
      <vt:lpstr> データシート</vt:lpstr>
      <vt:lpstr>マスターシート（ドア)</vt:lpstr>
      <vt:lpstr>建具仕様番号</vt:lpstr>
      <vt:lpstr>'サッシ建具とガラスの組み合わせ（大部分がガラス)'!Print_Area</vt:lpstr>
      <vt:lpstr>'確認リスト　原紙'!Print_Area</vt:lpstr>
      <vt:lpstr>'建具とガラスの組み合わせ（ドア等）'!Print_Area</vt:lpstr>
      <vt:lpstr>'サッシ建具とガラスの組み合わせ（大部分がガラス)'!Print_Titles</vt:lpstr>
      <vt:lpstr>'建具とガラスの組み合わせ（ドア等）'!Print_Titles</vt:lpstr>
      <vt:lpstr>アルミＰＧ</vt:lpstr>
      <vt:lpstr>アルミＳＧ</vt:lpstr>
      <vt:lpstr>アルミＳＧ_樹脂内窓</vt:lpstr>
      <vt:lpstr>アルミ樹脂複合</vt:lpstr>
      <vt:lpstr>アルミ熱遮断構造</vt:lpstr>
      <vt:lpstr>アルミ木複合</vt:lpstr>
      <vt:lpstr>ドア１</vt:lpstr>
      <vt:lpstr>ドア２</vt:lpstr>
      <vt:lpstr>ドア３</vt:lpstr>
      <vt:lpstr>ドア４</vt:lpstr>
      <vt:lpstr>樹脂</vt:lpstr>
      <vt:lpstr>木製</vt:lpstr>
    </vt:vector>
  </TitlesOfParts>
  <Company>三協立山株式会社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情報システム統括室</dc:creator>
  <cp:lastModifiedBy>文徳 藤井</cp:lastModifiedBy>
  <cp:lastPrinted>2024-06-25T01:17:20Z</cp:lastPrinted>
  <dcterms:created xsi:type="dcterms:W3CDTF">2014-09-01T07:43:05Z</dcterms:created>
  <dcterms:modified xsi:type="dcterms:W3CDTF">2024-10-25T07:07:19Z</dcterms:modified>
</cp:coreProperties>
</file>